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tabRatio="638" activeTab="0"/>
  </bookViews>
  <sheets>
    <sheet name="Bil 1, tab 1 " sheetId="1" r:id="rId1"/>
    <sheet name="Bil 1 tab 2" sheetId="2" r:id="rId2"/>
    <sheet name="Tab2" sheetId="3" state="hidden" r:id="rId3"/>
    <sheet name="Bil1,  tab 3" sheetId="4" r:id="rId4"/>
    <sheet name="Bil 1, tab 4" sheetId="5" r:id="rId5"/>
    <sheet name="Bil 1, tab 5" sheetId="6" r:id="rId6"/>
    <sheet name="Bil 1, tab 6 " sheetId="7" r:id="rId7"/>
    <sheet name="Bil 1,tab 7" sheetId="8" r:id="rId8"/>
    <sheet name="Bil 2 Diagramtab 1-4" sheetId="9" r:id="rId9"/>
    <sheet name="Bil 2 Diagramtab 5-8" sheetId="10" r:id="rId10"/>
    <sheet name="Bil 2 Diagram tab 9-12" sheetId="11" r:id="rId11"/>
  </sheets>
  <definedNames/>
  <calcPr fullCalcOnLoad="1"/>
</workbook>
</file>

<file path=xl/sharedStrings.xml><?xml version="1.0" encoding="utf-8"?>
<sst xmlns="http://schemas.openxmlformats.org/spreadsheetml/2006/main" count="886" uniqueCount="318">
  <si>
    <t>LVM</t>
  </si>
  <si>
    <t>SoL</t>
  </si>
  <si>
    <t>Annan lagstiftning</t>
  </si>
  <si>
    <r>
      <t>Tabell 1   Avslutade ärenden (utsända enkäter)</t>
    </r>
    <r>
      <rPr>
        <b/>
        <i/>
        <vertAlign val="superscript"/>
        <sz val="11"/>
        <rFont val="Arial"/>
        <family val="2"/>
      </rPr>
      <t>1)</t>
    </r>
    <r>
      <rPr>
        <b/>
        <i/>
        <sz val="10"/>
        <rFont val="Arial"/>
        <family val="2"/>
      </rPr>
      <t xml:space="preserve"> perioden 1 mars–31 maj 2003</t>
    </r>
  </si>
  <si>
    <t>för klienter som skrivits ut från LVM-hem. Antal och procent efter institutions-</t>
  </si>
  <si>
    <t>regioner, institutioner, utsända enkäter samt besvarade respektive inte besvarade</t>
  </si>
  <si>
    <t>Frösö behandlingshem</t>
  </si>
  <si>
    <t>Renforsens behandlingshem</t>
  </si>
  <si>
    <t>Rällsögården</t>
  </si>
  <si>
    <t>Behandlingshemmet Älvgården</t>
  </si>
  <si>
    <t>Ekebylunds behandlingshem</t>
  </si>
  <si>
    <t>Hornö LVM-hem</t>
  </si>
  <si>
    <t>LVM-hemmet Rebecka</t>
  </si>
  <si>
    <t>Gudhemsgården</t>
  </si>
  <si>
    <t>Fortunagården</t>
  </si>
  <si>
    <t>Hessleby behandlingshem</t>
  </si>
  <si>
    <t>Karlsvik LVM-hem</t>
  </si>
  <si>
    <t>Vård och behandling</t>
  </si>
  <si>
    <t>10. Hur uppfattade Du institutionens för-</t>
  </si>
  <si>
    <t>gått till SoL</t>
  </si>
  <si>
    <t>LVM som över-</t>
  </si>
  <si>
    <t>11. Hur uppfattade Du samarbe-</t>
  </si>
  <si>
    <t>tet med institutionen vid placering</t>
  </si>
  <si>
    <t>enligt 27 § LVM?</t>
  </si>
  <si>
    <t xml:space="preserve">gentemot klienten (kost, logi, </t>
  </si>
  <si>
    <t>12. Skulle Du i ett liknande ärende</t>
  </si>
  <si>
    <t xml:space="preserve"> 1. Hur väl kunde SiS erbjuda ett  </t>
  </si>
  <si>
    <t xml:space="preserve"> 2. Hur uppfattade Du placerings-</t>
  </si>
  <si>
    <t xml:space="preserve"> 3. Hur uppfattade Du samarbe-</t>
  </si>
  <si>
    <t xml:space="preserve"> 5. Hur uppfattade Du institutio-</t>
  </si>
  <si>
    <t xml:space="preserve"> 7. Hur uppfattade Du institutio-</t>
  </si>
  <si>
    <t xml:space="preserve">      27 § LVM?</t>
  </si>
  <si>
    <t>Utredning</t>
  </si>
  <si>
    <t>Procent</t>
  </si>
  <si>
    <t>Institutionsregion</t>
  </si>
  <si>
    <t>Mellan</t>
  </si>
  <si>
    <t>Län</t>
  </si>
  <si>
    <t>Stockholm</t>
  </si>
  <si>
    <t>Västra Götaland</t>
  </si>
  <si>
    <t>Skåne</t>
  </si>
  <si>
    <t>Varken bra</t>
  </si>
  <si>
    <t>eller dåligt</t>
  </si>
  <si>
    <t>Frågeformulering</t>
  </si>
  <si>
    <t>Samarbete</t>
  </si>
  <si>
    <t>Administration</t>
  </si>
  <si>
    <t>Behandlingsinnehåll</t>
  </si>
  <si>
    <t>terarens handläggning av ärendet?</t>
  </si>
  <si>
    <t>Norra regionen</t>
  </si>
  <si>
    <t>TOTALT</t>
  </si>
  <si>
    <t>Mellansvenska regionen</t>
  </si>
  <si>
    <t>Östra regionen</t>
  </si>
  <si>
    <t>Västra regionen</t>
  </si>
  <si>
    <t>Södra regionen</t>
  </si>
  <si>
    <t>Samtliga regioner</t>
  </si>
  <si>
    <t xml:space="preserve">   – från placering till utskrivning</t>
  </si>
  <si>
    <t xml:space="preserve">   – del av placeringen</t>
  </si>
  <si>
    <t xml:space="preserve">   – haft annan relation till ärendet</t>
  </si>
  <si>
    <t>Övriga</t>
  </si>
  <si>
    <t>Västra götaland</t>
  </si>
  <si>
    <t>–</t>
  </si>
  <si>
    <t>Samtliga</t>
  </si>
  <si>
    <t>placeringsalternativ?</t>
  </si>
  <si>
    <t>Ja</t>
  </si>
  <si>
    <t>Tveksamt</t>
  </si>
  <si>
    <t>Nej</t>
  </si>
  <si>
    <t>Mkt bra/bra</t>
  </si>
  <si>
    <t>Varken eller</t>
  </si>
  <si>
    <t>Dåligt/mkt dåligt</t>
  </si>
  <si>
    <t>skrivning</t>
  </si>
  <si>
    <t>från placering till ut-</t>
  </si>
  <si>
    <t>eller på annat sätt</t>
  </si>
  <si>
    <t>delar av placeringen</t>
  </si>
  <si>
    <t>Samtliga ärenden</t>
  </si>
  <si>
    <t>Totalt</t>
  </si>
  <si>
    <t>Svarsalternativ</t>
  </si>
  <si>
    <t>Fråga nummer/</t>
  </si>
  <si>
    <t>Institutioner</t>
  </si>
  <si>
    <t>Regioner</t>
  </si>
  <si>
    <t>Typ av placering</t>
  </si>
  <si>
    <t>med institutionen vid utformningen</t>
  </si>
  <si>
    <t>av uppdraget?</t>
  </si>
  <si>
    <t xml:space="preserve">förorda en placering på samma </t>
  </si>
  <si>
    <t>institution/avdelning?</t>
  </si>
  <si>
    <t xml:space="preserve">institutionen vid utformningen av </t>
  </si>
  <si>
    <t>uppdraget?</t>
  </si>
  <si>
    <t>Södra</t>
  </si>
  <si>
    <t>Västra</t>
  </si>
  <si>
    <t>Norra</t>
  </si>
  <si>
    <t>procent</t>
  </si>
  <si>
    <t>Mkt bra/</t>
  </si>
  <si>
    <t>bra</t>
  </si>
  <si>
    <t>Dåligt/</t>
  </si>
  <si>
    <t>mkt dåligt</t>
  </si>
  <si>
    <t xml:space="preserve">  Sätt som ärendet följts av uppgiftslämnaren</t>
  </si>
  <si>
    <t xml:space="preserve">Norra </t>
  </si>
  <si>
    <t xml:space="preserve">Östra </t>
  </si>
  <si>
    <t xml:space="preserve">Västra </t>
  </si>
  <si>
    <t>Uppgiftslämnaren följt ärendet</t>
  </si>
  <si>
    <t>Socialsekreterarnas/handläggarnas uppfattning om placeringen</t>
  </si>
  <si>
    <t xml:space="preserve">Mellan </t>
  </si>
  <si>
    <t xml:space="preserve">Södra </t>
  </si>
  <si>
    <t>Institutionsregioner</t>
  </si>
  <si>
    <t>Östra</t>
  </si>
  <si>
    <t>Antal avslutade ärenden/utskrivningar/utsända enkäter</t>
  </si>
  <si>
    <t>antal</t>
  </si>
  <si>
    <t>därav ärenden som</t>
  </si>
  <si>
    <t>besvarats (bortfall)</t>
  </si>
  <si>
    <t>p g a att enkäterna inte</t>
  </si>
  <si>
    <r>
      <t>inte ingår</t>
    </r>
    <r>
      <rPr>
        <sz val="8"/>
        <rFont val="Arial"/>
        <family val="2"/>
      </rPr>
      <t xml:space="preserve"> i uppföljningen</t>
    </r>
  </si>
  <si>
    <r>
      <t>ingår</t>
    </r>
    <r>
      <rPr>
        <sz val="8"/>
        <rFont val="Arial"/>
        <family val="2"/>
      </rPr>
      <t xml:space="preserve"> i uppföljningen</t>
    </r>
  </si>
  <si>
    <t>Inget svar</t>
  </si>
  <si>
    <t>Vet ej/</t>
  </si>
  <si>
    <t>Mycket bra/bra</t>
  </si>
  <si>
    <t>Varken bra eller dåligt</t>
  </si>
  <si>
    <t>Antal svar</t>
  </si>
  <si>
    <t>Samtliga svar</t>
  </si>
  <si>
    <t>Dåligt/mycket dåligt</t>
  </si>
  <si>
    <t>(Diagram 7)</t>
  </si>
  <si>
    <t>(Diagram 8)</t>
  </si>
  <si>
    <t>(Diagram 9)</t>
  </si>
  <si>
    <t xml:space="preserve">Samtliga </t>
  </si>
  <si>
    <t>(Diagram 10)</t>
  </si>
  <si>
    <t>(Diagram 11)</t>
  </si>
  <si>
    <t>(Diagram 12)</t>
  </si>
  <si>
    <t xml:space="preserve">Fråga 1    Hur väl kunde SiS erbjuda ett lämpligt placeringsalternativ? </t>
  </si>
  <si>
    <t>(Diagram 2)</t>
  </si>
  <si>
    <t>(Diagram 3)</t>
  </si>
  <si>
    <t xml:space="preserve">dagliga rutiner etc)? </t>
  </si>
  <si>
    <t>(Diagram 4)</t>
  </si>
  <si>
    <t>(Diagram 5)</t>
  </si>
  <si>
    <t>(Diagram 6)</t>
  </si>
  <si>
    <t>Proc</t>
  </si>
  <si>
    <t>lämpligt placeringsalternativ?</t>
  </si>
  <si>
    <t xml:space="preserve">sekreterarens handläggning av </t>
  </si>
  <si>
    <t>ärendet?</t>
  </si>
  <si>
    <t>Antal</t>
  </si>
  <si>
    <t xml:space="preserve">   Soc.sekr/handläggarna har följt ärendena</t>
  </si>
  <si>
    <t xml:space="preserve">  Samtliga soc.sekr/handläggare som svarat</t>
  </si>
  <si>
    <t xml:space="preserve">  Samtl soc.sekr/handläggare som svarat</t>
  </si>
  <si>
    <t xml:space="preserve">  Samtl soc. sekr/handläggare som svarat</t>
  </si>
  <si>
    <t>därav ärenden, enkäter som</t>
  </si>
  <si>
    <r>
      <t>Avslutade ärenden (utsända enkäter)</t>
    </r>
    <r>
      <rPr>
        <vertAlign val="superscript"/>
        <sz val="10"/>
        <rFont val="Arial"/>
        <family val="2"/>
      </rPr>
      <t>1)</t>
    </r>
  </si>
  <si>
    <t>inte besvarats (bortfall)</t>
  </si>
  <si>
    <t xml:space="preserve">enkäter (bortfall) </t>
  </si>
  <si>
    <t>ningen av uppdraget?</t>
  </si>
  <si>
    <t>tet med institutionen vid utform-</t>
  </si>
  <si>
    <t>dagliga rutiner etc)?</t>
  </si>
  <si>
    <t>Tveksam</t>
  </si>
  <si>
    <t>Bilaga 1</t>
  </si>
  <si>
    <t>Bilaga 2</t>
  </si>
  <si>
    <t xml:space="preserve">Om klienten aldrig inställde sig på institutionen har ärendet naturligtvis heller aldrig följts upp. </t>
  </si>
  <si>
    <t xml:space="preserve">1)  Avser avslutade ärenden under mätperioden: Om en klient avslutat flera ärenden under perioden har endast det sista ärendet följts upp. </t>
  </si>
  <si>
    <t>som varit föremål för utskrivning från LVM-hem fördelade efter institutionsregioner</t>
  </si>
  <si>
    <t>utsända enkäter samt besvarade respektive inte besvarade enkäter (bortfall)</t>
  </si>
  <si>
    <r>
      <t>Tabell 1     Avslutade ärenden</t>
    </r>
    <r>
      <rPr>
        <b/>
        <i/>
        <vertAlign val="superscript"/>
        <sz val="10"/>
        <rFont val="Arial"/>
        <family val="2"/>
      </rPr>
      <t>1)</t>
    </r>
    <r>
      <rPr>
        <b/>
        <i/>
        <sz val="10"/>
        <rFont val="Arial"/>
        <family val="2"/>
      </rPr>
      <t xml:space="preserve"> under perioden 1 mars – 31 maj 2003 för klienter</t>
    </r>
  </si>
  <si>
    <t xml:space="preserve">      institutionen vid placering enligt </t>
  </si>
  <si>
    <t xml:space="preserve">     somatisk vård etc)?</t>
  </si>
  <si>
    <t>År 2002</t>
  </si>
  <si>
    <t xml:space="preserve">Andel socialsekreterare/handläggare </t>
  </si>
  <si>
    <t>som svarat bra/mycket bra på frågorna</t>
  </si>
  <si>
    <t xml:space="preserve"> i enkäten (procent)</t>
  </si>
  <si>
    <t>År 2003</t>
  </si>
  <si>
    <t>Annan placering på samma institution</t>
  </si>
  <si>
    <t>12. Skulle Du i ett liknande ärende förorda</t>
  </si>
  <si>
    <t xml:space="preserve"> 1.  Hur väl kunde SiS erbjuda ett lämpligt</t>
  </si>
  <si>
    <t xml:space="preserve">      placeringsalternativ?</t>
  </si>
  <si>
    <t xml:space="preserve"> 2.  Hur uppfattade Du placeringssekrete-</t>
  </si>
  <si>
    <t xml:space="preserve">      rarens handläggning av ärendet?</t>
  </si>
  <si>
    <t xml:space="preserve"> 3.  Hur uppfattade Du samarbetet med </t>
  </si>
  <si>
    <t xml:space="preserve">      institutionen vid utformningen av be-</t>
  </si>
  <si>
    <t xml:space="preserve">      handlingsplanen?</t>
  </si>
  <si>
    <t xml:space="preserve"> 6.  Hur uppfattade Du institutionens</t>
  </si>
  <si>
    <t xml:space="preserve">      utredningsinsatser utifrån överens-</t>
  </si>
  <si>
    <t xml:space="preserve">      kommet uppdrag?</t>
  </si>
  <si>
    <t xml:space="preserve"> 4.  Hur uppfattade Du institutionens om-</t>
  </si>
  <si>
    <t xml:space="preserve">     vårdnadsinsatser gentemot klienten </t>
  </si>
  <si>
    <t xml:space="preserve">     (kost, logi, dagliga rutiner, etc)?</t>
  </si>
  <si>
    <t xml:space="preserve"> 5.  Hur uppfattade Du institutionens arbete </t>
  </si>
  <si>
    <t xml:space="preserve">     med att motivera klienten till fortsatt </t>
  </si>
  <si>
    <t xml:space="preserve">     vård under frivilliga former?</t>
  </si>
  <si>
    <t xml:space="preserve"> 7.  Hur uppfattade Du institutionens sociala </t>
  </si>
  <si>
    <t xml:space="preserve">     kontroll av klienten (kontroll av destruktivt </t>
  </si>
  <si>
    <t xml:space="preserve">     beteende, missbruk samt avvikning)?</t>
  </si>
  <si>
    <t xml:space="preserve">     passades till klienten?</t>
  </si>
  <si>
    <t xml:space="preserve"> 9.  Hur uppfattade Du de hälso- och sjuk-</t>
  </si>
  <si>
    <t xml:space="preserve">     vårdande insatserna (avgiftning, </t>
  </si>
  <si>
    <t xml:space="preserve">10. Hur uppfattade Du institutionens förmåga </t>
  </si>
  <si>
    <t xml:space="preserve">11. Hur uppfattade Du samarbetet med </t>
  </si>
  <si>
    <t xml:space="preserve">      en placering på samma institution/avdelning?</t>
  </si>
  <si>
    <t xml:space="preserve"> 1.  Hur väl kunde SiS erbjuda ett lämpligt </t>
  </si>
  <si>
    <t xml:space="preserve"> 2.  Hur uppfattade Du placerings-</t>
  </si>
  <si>
    <t xml:space="preserve">      institutionen vid utformningen av </t>
  </si>
  <si>
    <t xml:space="preserve">      behandlingsplanen?</t>
  </si>
  <si>
    <t>11. Hur uppfattade Du samarbetet med</t>
  </si>
  <si>
    <t xml:space="preserve">      redningsinsatser utifrån överens-</t>
  </si>
  <si>
    <t xml:space="preserve">     vårdnadsinsatser gentemot klienten</t>
  </si>
  <si>
    <t xml:space="preserve">     (kost, logi, dagliga rutiner etc)?</t>
  </si>
  <si>
    <t xml:space="preserve"> 5.  Hur uppfattade Du institutionens ar-</t>
  </si>
  <si>
    <t xml:space="preserve">     satt vård under frivilliga former?</t>
  </si>
  <si>
    <t xml:space="preserve"> 7.  Hur uppfattade Du institutionens sociala</t>
  </si>
  <si>
    <t xml:space="preserve"> 8.  Hur uppfattade Du att vårdinsatserna </t>
  </si>
  <si>
    <t xml:space="preserve">      anpassades till klienten?</t>
  </si>
  <si>
    <t xml:space="preserve">     vårdande insatserna (avgiftning, soma-</t>
  </si>
  <si>
    <t xml:space="preserve">     tisk vård etc)?</t>
  </si>
  <si>
    <t xml:space="preserve">     måga att hantera klientens psykiska </t>
  </si>
  <si>
    <t xml:space="preserve">     problem?</t>
  </si>
  <si>
    <t xml:space="preserve"> 6.  Hur uppfattade Du institutionens ut-</t>
  </si>
  <si>
    <t xml:space="preserve">      kontroll av klienten (kontroll av destruktivt </t>
  </si>
  <si>
    <t xml:space="preserve">      beteende, missbruk samt avvikning)?</t>
  </si>
  <si>
    <t xml:space="preserve">      bete med att motivera klienten till fort-</t>
  </si>
  <si>
    <t xml:space="preserve">      sekreterarens handläggning av</t>
  </si>
  <si>
    <t xml:space="preserve">      ärendet?</t>
  </si>
  <si>
    <r>
      <t>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Avser avslutade ärenden under mätperioden: Om en klient avslutat flera ärenden under perioden har endast det</t>
    </r>
  </si>
  <si>
    <t>besvarats</t>
  </si>
  <si>
    <t>överenskommet uppdrag?</t>
  </si>
  <si>
    <t xml:space="preserve"> 4. Hur uppfattade Du institu-</t>
  </si>
  <si>
    <t xml:space="preserve">tionens omvårdnadsinsatser </t>
  </si>
  <si>
    <t>nens arbete med att motivera</t>
  </si>
  <si>
    <t>klienten till fortsatt vård un-</t>
  </si>
  <si>
    <t>der frivilliga former?</t>
  </si>
  <si>
    <t>nens sociala kontroll av klienten</t>
  </si>
  <si>
    <t>(kontroll av destruktivt beteende,</t>
  </si>
  <si>
    <t>missbruk samt avvikning?</t>
  </si>
  <si>
    <t xml:space="preserve"> 8. Hur uppfattade Du att </t>
  </si>
  <si>
    <t>vårdinsatserna anpassades</t>
  </si>
  <si>
    <t>till klienten?</t>
  </si>
  <si>
    <t>och sjukvårdande insatserna</t>
  </si>
  <si>
    <t>(avgiftning, somatisk vård etc)?</t>
  </si>
  <si>
    <t>10. Hur uppfattade Du institutio-</t>
  </si>
  <si>
    <t xml:space="preserve">nens förmåga att hantera </t>
  </si>
  <si>
    <t>klientens psykiska problem?</t>
  </si>
  <si>
    <t>Avsnitt/</t>
  </si>
  <si>
    <t xml:space="preserve"> 1. Hur väl kunde SiS erbjuda ett </t>
  </si>
  <si>
    <t xml:space="preserve"> 3. Hur uppfattade Du samarbetet</t>
  </si>
  <si>
    <t xml:space="preserve"> 1. Hur väl kunde SiS erbjuda ett lämpligt </t>
  </si>
  <si>
    <t xml:space="preserve"> 2. Hur uppfattade Du placeringssekre-</t>
  </si>
  <si>
    <t xml:space="preserve"> 3. Hur uppfattade Du samarbetet med</t>
  </si>
  <si>
    <t xml:space="preserve">12. Skulle Du i ett liknande ärende </t>
  </si>
  <si>
    <t>Östfora behandlingshem</t>
  </si>
  <si>
    <t>LVM-hemmet Lunden</t>
  </si>
  <si>
    <t>Fråga 3    Hur uppfattade Du samarbetet med institutionen vid utformningen av behandlings-</t>
  </si>
  <si>
    <t xml:space="preserve">planen? </t>
  </si>
  <si>
    <t xml:space="preserve">Fråga 4    Hur uppfattade Du institutionens omvårdnadsinsatser gentemot klienten (kost, logi, </t>
  </si>
  <si>
    <t xml:space="preserve">Fråga 5    Hur uppfattade Du institutionens arbete med att motivera klienten till fortsatt vård under </t>
  </si>
  <si>
    <t>frivilliga former?</t>
  </si>
  <si>
    <t>Fråga 6   Hur uppfattade Du institutionens utredningsinsatser utifrån överenskommet uppdrag?</t>
  </si>
  <si>
    <t xml:space="preserve">Fråga 7    Hur uppfattade Du institutionens sociala kontroll av klienten (kontroll av destruktivt beteende, </t>
  </si>
  <si>
    <t>Fråga 8    Hur uppfattade Du att vårdinsatserna anpassades till klienten?</t>
  </si>
  <si>
    <t>Fråga 9    Hur uppfattade Du de hälso- och sjukvårdande insatserna (avgiftning, somatisk vård etc)?</t>
  </si>
  <si>
    <t>Fråga 10    Hur uppfattade Du institutionens förmåga att hantera klientens psykiska problem?</t>
  </si>
  <si>
    <t>Fråga 11    Hur uppfattade Du samarbetet med institutionen vid placering enligt 27 § LVM?</t>
  </si>
  <si>
    <t>Fråga 12   Skulle Du i ett liknande ärende förorda en placering på samma institution/avdelning?</t>
  </si>
  <si>
    <t xml:space="preserve">Socialsekreterares/handläggares åsikt om att göra en ny placering på samma </t>
  </si>
  <si>
    <t>institution/avdelning i ett liknande ärende</t>
  </si>
  <si>
    <t>Ja, skulle göra ny</t>
  </si>
  <si>
    <t>placering</t>
  </si>
  <si>
    <t>Nej, skulle inte</t>
  </si>
  <si>
    <t>göra ny placering</t>
  </si>
  <si>
    <t>.</t>
  </si>
  <si>
    <r>
      <t xml:space="preserve">Anmärkning: </t>
    </r>
    <r>
      <rPr>
        <sz val="8"/>
        <rFont val="Arial"/>
        <family val="2"/>
      </rPr>
      <t>Uppgifterna i denna tabell är inte helt jämförbara mellan de båda undersökningsåren.</t>
    </r>
  </si>
  <si>
    <t xml:space="preserve"> I 2002 års uppföljning saknas redovisning om socialtjänstens uppfattning av vården för två institutioner </t>
  </si>
  <si>
    <t xml:space="preserve">(2 av 14 institutioner). I uppgifterna för år 2003 finns socialtjänstens uppfattning av vården för samtliga </t>
  </si>
  <si>
    <t xml:space="preserve">institutioner med i redovisningen. </t>
  </si>
  <si>
    <t xml:space="preserve">Tabell 2   Andel socialsekreterare/handläggare som svarat bra/mycket bra på </t>
  </si>
  <si>
    <t>Frågenummer/</t>
  </si>
  <si>
    <t xml:space="preserve">Tabell 4    Socialsekreterares/handläggares uppfattning om placeringar av klienter på LVM-hem som </t>
  </si>
  <si>
    <t xml:space="preserve">Tabell 5   Socialsekreterares/handläggares uppfattning om placeringar av klienter på LVM-hem som </t>
  </si>
  <si>
    <t>Tabell 6   Socialsekreterares/handläggares uppfattning om placeringar av klienter på LVM-hem som</t>
  </si>
  <si>
    <t>Tabell 7  Socialsekreterares/handläggares uppfattning om placeringar av klienter på LVM-hem som</t>
  </si>
  <si>
    <t>(Diagram 13)</t>
  </si>
  <si>
    <t>Sammanställning av enkätsvaren</t>
  </si>
  <si>
    <t>Underlag till rapportens diagram</t>
  </si>
  <si>
    <t>sista ärendet följts upp.</t>
  </si>
  <si>
    <t>frågor om hur de uppfattat placeringar av klienter som skrevs ut från LVM-hem</t>
  </si>
  <si>
    <t>under 1 september–30 november 2002 respektive 1 mars–31 maj 2003 fördelat</t>
  </si>
  <si>
    <t>efter de olika avsnitten och frågorna i enkäten (procent)</t>
  </si>
  <si>
    <t xml:space="preserve"> 8.  Hur uppfattade Du att vårdinsatserna an-</t>
  </si>
  <si>
    <t xml:space="preserve">     att hantera klientens psykiska problem?</t>
  </si>
  <si>
    <t>blev utskrivna från institutionen under perioden 1 mars–31 maj 2003 fördelat efter frågorna i enkäten</t>
  </si>
  <si>
    <t>samt typ av placering</t>
  </si>
  <si>
    <t xml:space="preserve"> 9. Hur uppfattade Du de hälso-</t>
  </si>
  <si>
    <t>och institutionsregion</t>
  </si>
  <si>
    <t xml:space="preserve"> 6. Hur uppfattade Du institutio-</t>
  </si>
  <si>
    <t xml:space="preserve">nens utredningsinsatser utifrån </t>
  </si>
  <si>
    <t xml:space="preserve"> 6. Hur uppfattade Du institutionens</t>
  </si>
  <si>
    <t xml:space="preserve"> 6. Hur uppfattade Du institu-</t>
  </si>
  <si>
    <t xml:space="preserve">tionens utredningsinsatser  </t>
  </si>
  <si>
    <t>utifrån överenskommet</t>
  </si>
  <si>
    <t>uppdrag?</t>
  </si>
  <si>
    <t>blev utskrivna från institutionen under perioden 1 mars–31 maj 2003 fördelat efter län och på vilket sätt</t>
  </si>
  <si>
    <t xml:space="preserve">uppgiftslämnaren följt ärendet samt om uppgiftslämnaren skulle göra en ny placering på samma  </t>
  </si>
  <si>
    <t>och på vilket sätt uppgiftslämnaren följt ärendet</t>
  </si>
  <si>
    <t>utredningsinsatser utifrån överens-</t>
  </si>
  <si>
    <t>kommet uppdrag?</t>
  </si>
  <si>
    <t xml:space="preserve">Fråga 2    Hur uppfattade Du placeringssekreterarens handläggning av ärendet? </t>
  </si>
  <si>
    <t>missbruk samt avvikning)?</t>
  </si>
  <si>
    <t>Ej rele-</t>
  </si>
  <si>
    <t>vant</t>
  </si>
  <si>
    <t>2)</t>
  </si>
  <si>
    <t>inget svar</t>
  </si>
  <si>
    <t>som svarat</t>
  </si>
  <si>
    <t>Antal socialsekreterare/handläggare</t>
  </si>
  <si>
    <t>Besvarade frågor</t>
  </si>
  <si>
    <t xml:space="preserve">Antal </t>
  </si>
  <si>
    <t xml:space="preserve">Antal soc.sekr/handl </t>
  </si>
  <si>
    <r>
      <t>Internt bortfall</t>
    </r>
    <r>
      <rPr>
        <vertAlign val="superscript"/>
        <sz val="10"/>
        <rFont val="Arial"/>
        <family val="2"/>
      </rPr>
      <t>1)</t>
    </r>
  </si>
  <si>
    <t>Tabell 3  Socialsekreterares/handläggares uppfattning om placeringar av klienter som skrevs ut från LVM-hem</t>
  </si>
  <si>
    <t>under perioden 1 mars–31 maj 2003 fördelat efter frågorna i enkäten</t>
  </si>
  <si>
    <t>Ej re-</t>
  </si>
  <si>
    <t>levant</t>
  </si>
  <si>
    <t>institution/avdelning</t>
  </si>
  <si>
    <t xml:space="preserve">Annan placering på samma </t>
  </si>
  <si>
    <t xml:space="preserve">      en placering på samma institution/av-</t>
  </si>
  <si>
    <t xml:space="preserve">      delning?</t>
  </si>
  <si>
    <t>2) Ej relevant: Fråga 3 motsv 6 proc av samtl besvarade enkäter, fråga 6 motsv 33 proc och fråga 11 motsv 42 proc.</t>
  </si>
  <si>
    <t>Samtliga enkäter som besvarats är 293.</t>
  </si>
  <si>
    <t xml:space="preserve">1) Med internt bortfall avses frågor som inte besvarats eller besvarats med svarsalternativet Vet ej. </t>
  </si>
  <si>
    <t>Runnagården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</si>
</sst>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4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3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i/>
      <vertAlign val="superscript"/>
      <sz val="10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3" xfId="0" applyFont="1" applyBorder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right"/>
    </xf>
    <xf numFmtId="1" fontId="14" fillId="0" borderId="0" xfId="0" applyNumberFormat="1" applyFont="1" applyAlignment="1">
      <alignment/>
    </xf>
    <xf numFmtId="1" fontId="11" fillId="0" borderId="0" xfId="0" applyNumberFormat="1" applyFont="1" applyAlignment="1">
      <alignment horizontal="left"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/>
    </xf>
    <xf numFmtId="0" fontId="17" fillId="0" borderId="0" xfId="0" applyFont="1" applyAlignment="1">
      <alignment/>
    </xf>
    <xf numFmtId="1" fontId="5" fillId="0" borderId="0" xfId="0" applyNumberFormat="1" applyFont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4" fontId="20" fillId="0" borderId="0" xfId="0" applyNumberFormat="1" applyFont="1" applyAlignment="1">
      <alignment horizontal="left"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2" fillId="0" borderId="0" xfId="0" applyFont="1" applyBorder="1" applyAlignment="1">
      <alignment/>
    </xf>
    <xf numFmtId="1" fontId="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19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2" fillId="0" borderId="0" xfId="0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" fontId="2" fillId="0" borderId="3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left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9"/>
  <dimension ref="A1:N53"/>
  <sheetViews>
    <sheetView showGridLines="0" tabSelected="1" workbookViewId="0" topLeftCell="A1">
      <selection activeCell="I18" sqref="I18"/>
    </sheetView>
  </sheetViews>
  <sheetFormatPr defaultColWidth="9.140625" defaultRowHeight="12.75"/>
  <cols>
    <col min="1" max="1" width="30.7109375" style="0" customWidth="1"/>
    <col min="2" max="2" width="4.140625" style="0" customWidth="1"/>
    <col min="3" max="3" width="5.7109375" style="0" customWidth="1"/>
    <col min="4" max="4" width="3.7109375" style="0" customWidth="1"/>
    <col min="5" max="5" width="2.421875" style="0" customWidth="1"/>
    <col min="6" max="6" width="2.28125" style="0" customWidth="1"/>
    <col min="7" max="7" width="4.28125" style="36" customWidth="1"/>
    <col min="8" max="8" width="2.7109375" style="0" customWidth="1"/>
    <col min="9" max="9" width="3.7109375" style="0" customWidth="1"/>
    <col min="10" max="10" width="3.8515625" style="0" customWidth="1"/>
    <col min="11" max="11" width="5.57421875" style="0" customWidth="1"/>
    <col min="12" max="12" width="4.421875" style="36" customWidth="1"/>
    <col min="13" max="13" width="4.00390625" style="0" customWidth="1"/>
    <col min="14" max="14" width="4.140625" style="0" customWidth="1"/>
  </cols>
  <sheetData>
    <row r="1" spans="7:12" s="63" customFormat="1" ht="18">
      <c r="G1" s="78"/>
      <c r="H1" s="64"/>
      <c r="I1" s="64"/>
      <c r="K1" s="65" t="s">
        <v>148</v>
      </c>
      <c r="L1" s="78"/>
    </row>
    <row r="2" spans="1:12" s="92" customFormat="1" ht="16.5">
      <c r="A2" s="92" t="s">
        <v>270</v>
      </c>
      <c r="G2" s="93"/>
      <c r="H2" s="94"/>
      <c r="I2" s="94"/>
      <c r="J2" s="94"/>
      <c r="K2" s="94"/>
      <c r="L2" s="93"/>
    </row>
    <row r="3" spans="8:12" ht="12.75">
      <c r="H3" s="21"/>
      <c r="I3" s="21"/>
      <c r="J3" s="21"/>
      <c r="K3" s="21"/>
      <c r="L3" s="33"/>
    </row>
    <row r="4" spans="1:12" s="2" customFormat="1" ht="15.75">
      <c r="A4" s="2" t="s">
        <v>3</v>
      </c>
      <c r="G4" s="37"/>
      <c r="L4" s="37"/>
    </row>
    <row r="5" spans="1:12" s="2" customFormat="1" ht="12.75">
      <c r="A5" s="2" t="s">
        <v>4</v>
      </c>
      <c r="G5" s="37"/>
      <c r="L5" s="37"/>
    </row>
    <row r="6" spans="1:12" s="2" customFormat="1" ht="12.75">
      <c r="A6" s="2" t="s">
        <v>5</v>
      </c>
      <c r="G6" s="37"/>
      <c r="L6" s="37"/>
    </row>
    <row r="7" spans="1:12" s="2" customFormat="1" ht="12.75">
      <c r="A7" s="2" t="s">
        <v>143</v>
      </c>
      <c r="G7" s="37"/>
      <c r="L7" s="37"/>
    </row>
    <row r="8" spans="1:13" ht="12.75">
      <c r="A8" s="1"/>
      <c r="B8" s="1"/>
      <c r="C8" s="1"/>
      <c r="D8" s="1"/>
      <c r="E8" s="1"/>
      <c r="F8" s="1"/>
      <c r="G8" s="38"/>
      <c r="H8" s="1"/>
      <c r="I8" s="1"/>
      <c r="J8" s="1"/>
      <c r="K8" s="1"/>
      <c r="L8" s="38"/>
      <c r="M8" s="1"/>
    </row>
    <row r="9" spans="1:13" s="4" customFormat="1" ht="14.25">
      <c r="A9" s="6" t="s">
        <v>77</v>
      </c>
      <c r="B9" s="10" t="s">
        <v>141</v>
      </c>
      <c r="C9" s="10"/>
      <c r="D9" s="10"/>
      <c r="E9" s="10"/>
      <c r="F9" s="10"/>
      <c r="G9" s="61"/>
      <c r="H9" s="10"/>
      <c r="I9" s="10"/>
      <c r="J9" s="10"/>
      <c r="K9" s="10"/>
      <c r="L9" s="44"/>
      <c r="M9" s="45"/>
    </row>
    <row r="10" spans="1:13" s="4" customFormat="1" ht="12">
      <c r="A10" s="6" t="s">
        <v>76</v>
      </c>
      <c r="B10" s="5" t="s">
        <v>73</v>
      </c>
      <c r="C10" s="5"/>
      <c r="D10" s="7" t="s">
        <v>140</v>
      </c>
      <c r="E10" s="7"/>
      <c r="F10" s="7"/>
      <c r="G10" s="48"/>
      <c r="H10" s="7"/>
      <c r="I10" s="7"/>
      <c r="J10" s="15"/>
      <c r="K10" s="15"/>
      <c r="L10" s="34"/>
      <c r="M10" s="15"/>
    </row>
    <row r="11" spans="1:13" s="4" customFormat="1" ht="12">
      <c r="A11" s="6"/>
      <c r="B11" s="5"/>
      <c r="C11" s="5"/>
      <c r="D11" s="10" t="s">
        <v>213</v>
      </c>
      <c r="E11" s="10"/>
      <c r="F11" s="10"/>
      <c r="G11" s="61"/>
      <c r="H11" s="10"/>
      <c r="I11" s="6"/>
      <c r="J11" s="10" t="s">
        <v>142</v>
      </c>
      <c r="K11" s="10"/>
      <c r="L11" s="44"/>
      <c r="M11" s="45"/>
    </row>
    <row r="12" spans="1:13" s="4" customFormat="1" ht="12">
      <c r="A12" s="7"/>
      <c r="B12" s="7"/>
      <c r="C12" s="7"/>
      <c r="D12" s="7" t="s">
        <v>104</v>
      </c>
      <c r="E12" s="7"/>
      <c r="F12" s="15"/>
      <c r="G12" s="48" t="s">
        <v>88</v>
      </c>
      <c r="H12" s="7"/>
      <c r="I12" s="7"/>
      <c r="J12" s="7" t="s">
        <v>104</v>
      </c>
      <c r="K12" s="7"/>
      <c r="L12" s="48" t="s">
        <v>88</v>
      </c>
      <c r="M12" s="15"/>
    </row>
    <row r="13" spans="1:14" s="4" customFormat="1" ht="7.5" customHeight="1">
      <c r="A13" s="6"/>
      <c r="B13" s="6"/>
      <c r="C13" s="6"/>
      <c r="D13" s="6"/>
      <c r="E13" s="6"/>
      <c r="F13" s="6"/>
      <c r="G13" s="33"/>
      <c r="H13" s="6"/>
      <c r="I13" s="6"/>
      <c r="J13" s="6"/>
      <c r="K13" s="6"/>
      <c r="L13" s="33"/>
      <c r="N13" s="39"/>
    </row>
    <row r="14" spans="1:12" s="4" customFormat="1" ht="12">
      <c r="A14" s="75" t="s">
        <v>47</v>
      </c>
      <c r="G14" s="39"/>
      <c r="L14" s="39"/>
    </row>
    <row r="15" spans="1:14" s="4" customFormat="1" ht="12">
      <c r="A15" s="6" t="s">
        <v>6</v>
      </c>
      <c r="B15" s="6">
        <v>35</v>
      </c>
      <c r="C15" s="6"/>
      <c r="D15" s="6">
        <v>35</v>
      </c>
      <c r="E15" s="6"/>
      <c r="F15" s="6"/>
      <c r="G15" s="33">
        <f>D15*100/B15</f>
        <v>100</v>
      </c>
      <c r="H15" s="6"/>
      <c r="I15" s="6"/>
      <c r="J15" s="6">
        <f>B15-D15</f>
        <v>0</v>
      </c>
      <c r="K15" s="6"/>
      <c r="L15" s="33">
        <f>J15*100/B15</f>
        <v>0</v>
      </c>
      <c r="N15" s="39"/>
    </row>
    <row r="16" spans="1:14" s="4" customFormat="1" ht="12">
      <c r="A16" s="6" t="s">
        <v>7</v>
      </c>
      <c r="B16" s="6">
        <v>37</v>
      </c>
      <c r="C16" s="6"/>
      <c r="D16" s="6">
        <v>32</v>
      </c>
      <c r="E16" s="6"/>
      <c r="F16" s="6"/>
      <c r="G16" s="33">
        <f aca="true" t="shared" si="0" ref="G16:G43">D16*100/B16</f>
        <v>86.48648648648648</v>
      </c>
      <c r="H16" s="6"/>
      <c r="I16" s="6"/>
      <c r="J16" s="6">
        <f aca="true" t="shared" si="1" ref="J16:J43">B16-D16</f>
        <v>5</v>
      </c>
      <c r="K16" s="6"/>
      <c r="L16" s="33">
        <f aca="true" t="shared" si="2" ref="L16:L43">J16*100/B16</f>
        <v>13.513513513513514</v>
      </c>
      <c r="N16" s="39"/>
    </row>
    <row r="17" spans="1:14" s="4" customFormat="1" ht="12">
      <c r="A17" s="23" t="s">
        <v>48</v>
      </c>
      <c r="B17" s="23">
        <f>SUM(B15:B16)</f>
        <v>72</v>
      </c>
      <c r="C17" s="23"/>
      <c r="D17" s="23">
        <f>SUM(D15:D16)</f>
        <v>67</v>
      </c>
      <c r="E17" s="23"/>
      <c r="F17" s="23"/>
      <c r="G17" s="33">
        <f t="shared" si="0"/>
        <v>93.05555555555556</v>
      </c>
      <c r="H17" s="23"/>
      <c r="I17" s="23"/>
      <c r="J17" s="23">
        <f t="shared" si="1"/>
        <v>5</v>
      </c>
      <c r="K17" s="23"/>
      <c r="L17" s="33">
        <f t="shared" si="2"/>
        <v>6.944444444444445</v>
      </c>
      <c r="N17" s="39"/>
    </row>
    <row r="18" spans="1:14" s="4" customFormat="1" ht="7.5" customHeight="1">
      <c r="A18" s="6"/>
      <c r="B18" s="6"/>
      <c r="C18" s="6"/>
      <c r="D18" s="6"/>
      <c r="E18" s="6"/>
      <c r="F18" s="6"/>
      <c r="G18" s="33"/>
      <c r="H18" s="6"/>
      <c r="I18" s="6"/>
      <c r="J18" s="6"/>
      <c r="K18" s="6"/>
      <c r="L18" s="33"/>
      <c r="N18" s="39"/>
    </row>
    <row r="19" spans="1:14" s="4" customFormat="1" ht="12">
      <c r="A19" s="75" t="s">
        <v>49</v>
      </c>
      <c r="G19" s="33"/>
      <c r="L19" s="33"/>
      <c r="N19" s="39"/>
    </row>
    <row r="20" spans="1:14" s="4" customFormat="1" ht="12">
      <c r="A20" s="6" t="s">
        <v>317</v>
      </c>
      <c r="B20" s="6">
        <v>26</v>
      </c>
      <c r="C20" s="6"/>
      <c r="D20" s="6">
        <v>19</v>
      </c>
      <c r="E20" s="6"/>
      <c r="F20" s="6"/>
      <c r="G20" s="33">
        <f t="shared" si="0"/>
        <v>73.07692307692308</v>
      </c>
      <c r="H20" s="6"/>
      <c r="I20" s="6"/>
      <c r="J20" s="6">
        <f t="shared" si="1"/>
        <v>7</v>
      </c>
      <c r="K20" s="6"/>
      <c r="L20" s="33">
        <f t="shared" si="2"/>
        <v>26.923076923076923</v>
      </c>
      <c r="N20" s="39"/>
    </row>
    <row r="21" spans="1:14" s="4" customFormat="1" ht="12">
      <c r="A21" s="6" t="s">
        <v>8</v>
      </c>
      <c r="B21" s="6">
        <v>27</v>
      </c>
      <c r="C21" s="6"/>
      <c r="D21" s="6">
        <v>24</v>
      </c>
      <c r="E21" s="6"/>
      <c r="F21" s="6"/>
      <c r="G21" s="33">
        <f t="shared" si="0"/>
        <v>88.88888888888889</v>
      </c>
      <c r="H21" s="6"/>
      <c r="I21" s="6"/>
      <c r="J21" s="6">
        <f t="shared" si="1"/>
        <v>3</v>
      </c>
      <c r="K21" s="6"/>
      <c r="L21" s="33">
        <f t="shared" si="2"/>
        <v>11.11111111111111</v>
      </c>
      <c r="N21" s="39"/>
    </row>
    <row r="22" spans="1:14" s="4" customFormat="1" ht="12">
      <c r="A22" s="6" t="s">
        <v>9</v>
      </c>
      <c r="B22" s="6">
        <v>23</v>
      </c>
      <c r="C22" s="6"/>
      <c r="D22" s="6">
        <v>19</v>
      </c>
      <c r="E22" s="6"/>
      <c r="F22" s="6"/>
      <c r="G22" s="33">
        <f t="shared" si="0"/>
        <v>82.6086956521739</v>
      </c>
      <c r="H22" s="6"/>
      <c r="I22" s="6"/>
      <c r="J22" s="6">
        <f t="shared" si="1"/>
        <v>4</v>
      </c>
      <c r="K22" s="6"/>
      <c r="L22" s="33">
        <f t="shared" si="2"/>
        <v>17.391304347826086</v>
      </c>
      <c r="N22" s="39"/>
    </row>
    <row r="23" spans="1:14" s="4" customFormat="1" ht="12">
      <c r="A23" s="23" t="s">
        <v>48</v>
      </c>
      <c r="B23" s="23">
        <f>SUM(B20:B22)</f>
        <v>76</v>
      </c>
      <c r="C23" s="23"/>
      <c r="D23" s="23">
        <f>SUM(D20:D22)</f>
        <v>62</v>
      </c>
      <c r="E23" s="23"/>
      <c r="F23" s="23"/>
      <c r="G23" s="33">
        <f t="shared" si="0"/>
        <v>81.57894736842105</v>
      </c>
      <c r="H23" s="23"/>
      <c r="I23" s="23"/>
      <c r="J23" s="23">
        <f t="shared" si="1"/>
        <v>14</v>
      </c>
      <c r="K23" s="23"/>
      <c r="L23" s="33">
        <f t="shared" si="2"/>
        <v>18.42105263157895</v>
      </c>
      <c r="N23" s="39"/>
    </row>
    <row r="24" spans="1:14" s="4" customFormat="1" ht="7.5" customHeight="1">
      <c r="A24" s="6"/>
      <c r="B24" s="6"/>
      <c r="C24" s="6"/>
      <c r="D24" s="6"/>
      <c r="E24" s="6"/>
      <c r="F24" s="6"/>
      <c r="G24" s="33"/>
      <c r="H24" s="6"/>
      <c r="I24" s="6"/>
      <c r="J24" s="6"/>
      <c r="K24" s="6"/>
      <c r="L24" s="33"/>
      <c r="N24" s="39"/>
    </row>
    <row r="25" spans="1:14" s="4" customFormat="1" ht="12">
      <c r="A25" s="75" t="s">
        <v>50</v>
      </c>
      <c r="G25" s="33"/>
      <c r="L25" s="33"/>
      <c r="N25" s="39"/>
    </row>
    <row r="26" spans="1:14" s="4" customFormat="1" ht="12">
      <c r="A26" s="6" t="s">
        <v>10</v>
      </c>
      <c r="B26" s="6">
        <v>24</v>
      </c>
      <c r="C26" s="6"/>
      <c r="D26" s="6">
        <v>21</v>
      </c>
      <c r="E26" s="6"/>
      <c r="F26" s="6"/>
      <c r="G26" s="33">
        <f t="shared" si="0"/>
        <v>87.5</v>
      </c>
      <c r="H26" s="6"/>
      <c r="I26" s="6"/>
      <c r="J26" s="6">
        <f t="shared" si="1"/>
        <v>3</v>
      </c>
      <c r="K26" s="6"/>
      <c r="L26" s="33">
        <f t="shared" si="2"/>
        <v>12.5</v>
      </c>
      <c r="N26" s="39"/>
    </row>
    <row r="27" spans="1:14" s="4" customFormat="1" ht="12">
      <c r="A27" s="6" t="s">
        <v>11</v>
      </c>
      <c r="B27" s="6">
        <v>31</v>
      </c>
      <c r="C27" s="6"/>
      <c r="D27" s="6">
        <v>28</v>
      </c>
      <c r="E27" s="6"/>
      <c r="F27" s="6"/>
      <c r="G27" s="33">
        <f t="shared" si="0"/>
        <v>90.3225806451613</v>
      </c>
      <c r="H27" s="6"/>
      <c r="I27" s="6"/>
      <c r="J27" s="6">
        <f t="shared" si="1"/>
        <v>3</v>
      </c>
      <c r="K27" s="6"/>
      <c r="L27" s="33">
        <f t="shared" si="2"/>
        <v>9.67741935483871</v>
      </c>
      <c r="N27" s="39"/>
    </row>
    <row r="28" spans="1:14" s="4" customFormat="1" ht="12">
      <c r="A28" s="6" t="s">
        <v>12</v>
      </c>
      <c r="B28" s="6">
        <v>5</v>
      </c>
      <c r="C28" s="6"/>
      <c r="D28" s="6">
        <v>5</v>
      </c>
      <c r="E28" s="6"/>
      <c r="F28" s="6"/>
      <c r="G28" s="33">
        <f t="shared" si="0"/>
        <v>100</v>
      </c>
      <c r="H28" s="6"/>
      <c r="I28" s="6"/>
      <c r="J28" s="6">
        <f t="shared" si="1"/>
        <v>0</v>
      </c>
      <c r="K28" s="6"/>
      <c r="L28" s="33">
        <f t="shared" si="2"/>
        <v>0</v>
      </c>
      <c r="N28" s="39"/>
    </row>
    <row r="29" spans="1:14" s="4" customFormat="1" ht="12">
      <c r="A29" s="6" t="s">
        <v>238</v>
      </c>
      <c r="B29" s="6">
        <v>37</v>
      </c>
      <c r="C29" s="6"/>
      <c r="D29" s="6">
        <v>33</v>
      </c>
      <c r="E29" s="6"/>
      <c r="F29" s="6"/>
      <c r="G29" s="33">
        <f t="shared" si="0"/>
        <v>89.1891891891892</v>
      </c>
      <c r="H29" s="6"/>
      <c r="I29" s="6"/>
      <c r="J29" s="6">
        <f t="shared" si="1"/>
        <v>4</v>
      </c>
      <c r="K29" s="6"/>
      <c r="L29" s="33">
        <f t="shared" si="2"/>
        <v>10.81081081081081</v>
      </c>
      <c r="N29" s="39"/>
    </row>
    <row r="30" spans="1:14" s="4" customFormat="1" ht="12">
      <c r="A30" s="23" t="s">
        <v>48</v>
      </c>
      <c r="B30" s="23">
        <f>SUM(B26:B29)</f>
        <v>97</v>
      </c>
      <c r="C30" s="23"/>
      <c r="D30" s="23">
        <f>SUM(D26:D29)</f>
        <v>87</v>
      </c>
      <c r="E30" s="23"/>
      <c r="F30" s="23"/>
      <c r="G30" s="33">
        <f t="shared" si="0"/>
        <v>89.69072164948453</v>
      </c>
      <c r="H30" s="23"/>
      <c r="I30" s="23"/>
      <c r="J30" s="23">
        <f t="shared" si="1"/>
        <v>10</v>
      </c>
      <c r="K30" s="23"/>
      <c r="L30" s="33">
        <f t="shared" si="2"/>
        <v>10.309278350515465</v>
      </c>
      <c r="N30" s="39"/>
    </row>
    <row r="31" spans="1:14" s="4" customFormat="1" ht="7.5" customHeight="1">
      <c r="A31" s="6"/>
      <c r="B31" s="6"/>
      <c r="C31" s="6"/>
      <c r="D31" s="6"/>
      <c r="E31" s="6"/>
      <c r="F31" s="6"/>
      <c r="G31" s="33"/>
      <c r="H31" s="6"/>
      <c r="I31" s="6"/>
      <c r="J31" s="6"/>
      <c r="K31" s="6"/>
      <c r="L31" s="33"/>
      <c r="N31" s="39"/>
    </row>
    <row r="32" spans="1:14" s="4" customFormat="1" ht="12">
      <c r="A32" s="75" t="s">
        <v>51</v>
      </c>
      <c r="G32" s="33"/>
      <c r="L32" s="33"/>
      <c r="N32" s="39"/>
    </row>
    <row r="33" spans="1:14" s="4" customFormat="1" ht="12">
      <c r="A33" s="6" t="s">
        <v>13</v>
      </c>
      <c r="B33" s="6">
        <v>23</v>
      </c>
      <c r="C33" s="6"/>
      <c r="D33" s="6">
        <v>20</v>
      </c>
      <c r="E33" s="6"/>
      <c r="F33" s="6"/>
      <c r="G33" s="33">
        <f t="shared" si="0"/>
        <v>86.95652173913044</v>
      </c>
      <c r="H33" s="6"/>
      <c r="I33" s="6"/>
      <c r="J33" s="6">
        <f t="shared" si="1"/>
        <v>3</v>
      </c>
      <c r="K33" s="6"/>
      <c r="L33" s="33">
        <f t="shared" si="2"/>
        <v>13.043478260869565</v>
      </c>
      <c r="N33" s="39"/>
    </row>
    <row r="34" spans="1:14" s="4" customFormat="1" ht="12">
      <c r="A34" s="24" t="s">
        <v>48</v>
      </c>
      <c r="B34" s="23">
        <f>SUM(B33:B33)</f>
        <v>23</v>
      </c>
      <c r="C34" s="23"/>
      <c r="D34" s="23">
        <f>SUM(D33:D33)</f>
        <v>20</v>
      </c>
      <c r="E34" s="23"/>
      <c r="F34" s="23"/>
      <c r="G34" s="33">
        <f t="shared" si="0"/>
        <v>86.95652173913044</v>
      </c>
      <c r="H34" s="23"/>
      <c r="I34" s="23"/>
      <c r="J34" s="23">
        <f t="shared" si="1"/>
        <v>3</v>
      </c>
      <c r="K34" s="23"/>
      <c r="L34" s="33">
        <f t="shared" si="2"/>
        <v>13.043478260869565</v>
      </c>
      <c r="N34" s="39"/>
    </row>
    <row r="35" spans="1:14" s="4" customFormat="1" ht="7.5" customHeight="1">
      <c r="A35" s="6"/>
      <c r="B35" s="6"/>
      <c r="C35" s="6"/>
      <c r="D35" s="6"/>
      <c r="E35" s="6"/>
      <c r="F35" s="6"/>
      <c r="G35" s="33"/>
      <c r="H35" s="6"/>
      <c r="I35" s="6"/>
      <c r="J35" s="6"/>
      <c r="K35" s="6"/>
      <c r="L35" s="33"/>
      <c r="N35" s="39"/>
    </row>
    <row r="36" spans="1:14" s="4" customFormat="1" ht="12">
      <c r="A36" s="75" t="s">
        <v>52</v>
      </c>
      <c r="G36" s="33"/>
      <c r="L36" s="33"/>
      <c r="N36" s="39"/>
    </row>
    <row r="37" spans="1:14" s="4" customFormat="1" ht="12">
      <c r="A37" s="6" t="s">
        <v>14</v>
      </c>
      <c r="B37" s="6">
        <v>14</v>
      </c>
      <c r="C37" s="6"/>
      <c r="D37" s="6">
        <v>9</v>
      </c>
      <c r="E37" s="6"/>
      <c r="F37" s="6"/>
      <c r="G37" s="33">
        <f t="shared" si="0"/>
        <v>64.28571428571429</v>
      </c>
      <c r="H37" s="6"/>
      <c r="I37" s="6"/>
      <c r="J37" s="6">
        <f t="shared" si="1"/>
        <v>5</v>
      </c>
      <c r="K37" s="6"/>
      <c r="L37" s="33">
        <f t="shared" si="2"/>
        <v>35.714285714285715</v>
      </c>
      <c r="N37" s="39"/>
    </row>
    <row r="38" spans="1:14" s="4" customFormat="1" ht="12">
      <c r="A38" s="6" t="s">
        <v>15</v>
      </c>
      <c r="B38" s="6">
        <v>33</v>
      </c>
      <c r="C38" s="6"/>
      <c r="D38" s="6">
        <v>27</v>
      </c>
      <c r="E38" s="6"/>
      <c r="F38" s="6"/>
      <c r="G38" s="33">
        <f t="shared" si="0"/>
        <v>81.81818181818181</v>
      </c>
      <c r="H38" s="6"/>
      <c r="I38" s="6"/>
      <c r="J38" s="6">
        <f t="shared" si="1"/>
        <v>6</v>
      </c>
      <c r="K38" s="6"/>
      <c r="L38" s="33">
        <f t="shared" si="2"/>
        <v>18.181818181818183</v>
      </c>
      <c r="N38" s="39"/>
    </row>
    <row r="39" spans="1:14" s="4" customFormat="1" ht="12">
      <c r="A39" s="6" t="s">
        <v>16</v>
      </c>
      <c r="B39" s="6">
        <v>14</v>
      </c>
      <c r="C39" s="6"/>
      <c r="D39" s="6">
        <v>13</v>
      </c>
      <c r="E39" s="6"/>
      <c r="F39" s="6"/>
      <c r="G39" s="33">
        <f t="shared" si="0"/>
        <v>92.85714285714286</v>
      </c>
      <c r="H39" s="6"/>
      <c r="I39" s="6"/>
      <c r="J39" s="6">
        <f t="shared" si="1"/>
        <v>1</v>
      </c>
      <c r="K39" s="6"/>
      <c r="L39" s="33">
        <f t="shared" si="2"/>
        <v>7.142857142857143</v>
      </c>
      <c r="N39" s="39"/>
    </row>
    <row r="40" spans="1:14" s="4" customFormat="1" ht="12">
      <c r="A40" s="6" t="s">
        <v>239</v>
      </c>
      <c r="B40" s="6">
        <v>8</v>
      </c>
      <c r="C40" s="6"/>
      <c r="D40" s="6">
        <v>8</v>
      </c>
      <c r="E40" s="6"/>
      <c r="F40" s="6"/>
      <c r="G40" s="33">
        <f t="shared" si="0"/>
        <v>100</v>
      </c>
      <c r="H40" s="6"/>
      <c r="I40" s="6"/>
      <c r="J40" s="6">
        <f t="shared" si="1"/>
        <v>0</v>
      </c>
      <c r="K40" s="6"/>
      <c r="L40" s="33">
        <f t="shared" si="2"/>
        <v>0</v>
      </c>
      <c r="N40" s="39"/>
    </row>
    <row r="41" spans="1:14" s="4" customFormat="1" ht="12">
      <c r="A41" s="23" t="s">
        <v>48</v>
      </c>
      <c r="B41" s="23">
        <f>SUM(B37:B40)</f>
        <v>69</v>
      </c>
      <c r="C41" s="23"/>
      <c r="D41" s="23">
        <f>SUM(D37:D40)</f>
        <v>57</v>
      </c>
      <c r="E41" s="23"/>
      <c r="F41" s="23"/>
      <c r="G41" s="33">
        <f t="shared" si="0"/>
        <v>82.6086956521739</v>
      </c>
      <c r="H41" s="23"/>
      <c r="I41" s="23"/>
      <c r="J41" s="23">
        <f t="shared" si="1"/>
        <v>12</v>
      </c>
      <c r="K41" s="23"/>
      <c r="L41" s="33">
        <f t="shared" si="2"/>
        <v>17.391304347826086</v>
      </c>
      <c r="N41" s="39"/>
    </row>
    <row r="42" spans="1:14" s="4" customFormat="1" ht="7.5" customHeight="1">
      <c r="A42" s="6"/>
      <c r="B42" s="6"/>
      <c r="C42" s="6"/>
      <c r="D42" s="6"/>
      <c r="E42" s="6"/>
      <c r="F42" s="6"/>
      <c r="G42" s="33"/>
      <c r="H42" s="6"/>
      <c r="I42" s="6"/>
      <c r="J42" s="6"/>
      <c r="K42" s="6"/>
      <c r="L42" s="33"/>
      <c r="N42" s="39"/>
    </row>
    <row r="43" spans="1:14" s="4" customFormat="1" ht="12">
      <c r="A43" s="75" t="s">
        <v>53</v>
      </c>
      <c r="B43" s="4">
        <f>B17+B23+B30+B34+B41</f>
        <v>337</v>
      </c>
      <c r="D43" s="4">
        <f>D17+D23+D30+D34+D41</f>
        <v>293</v>
      </c>
      <c r="G43" s="33">
        <f t="shared" si="0"/>
        <v>86.94362017804154</v>
      </c>
      <c r="J43" s="4">
        <f t="shared" si="1"/>
        <v>44</v>
      </c>
      <c r="L43" s="33">
        <f t="shared" si="2"/>
        <v>13.056379821958457</v>
      </c>
      <c r="N43" s="39"/>
    </row>
    <row r="44" spans="1:14" s="4" customFormat="1" ht="7.5" customHeight="1">
      <c r="A44" s="7"/>
      <c r="B44" s="7"/>
      <c r="C44" s="7"/>
      <c r="D44" s="7"/>
      <c r="E44" s="7"/>
      <c r="F44" s="7"/>
      <c r="G44" s="48"/>
      <c r="H44" s="7"/>
      <c r="I44" s="7"/>
      <c r="J44" s="7"/>
      <c r="K44" s="7"/>
      <c r="L44" s="48"/>
      <c r="M44" s="15"/>
      <c r="N44" s="46"/>
    </row>
    <row r="45" spans="1:12" s="4" customFormat="1" ht="7.5" customHeight="1">
      <c r="A45" s="6"/>
      <c r="B45" s="6"/>
      <c r="C45" s="6"/>
      <c r="D45" s="6"/>
      <c r="E45" s="6"/>
      <c r="F45" s="6"/>
      <c r="G45" s="33"/>
      <c r="H45" s="6"/>
      <c r="I45" s="6"/>
      <c r="J45" s="6"/>
      <c r="K45" s="6"/>
      <c r="L45" s="39"/>
    </row>
    <row r="46" spans="1:12" s="4" customFormat="1" ht="14.25">
      <c r="A46" s="56" t="s">
        <v>212</v>
      </c>
      <c r="B46" s="6"/>
      <c r="C46" s="6"/>
      <c r="D46" s="6"/>
      <c r="E46" s="6"/>
      <c r="F46" s="6"/>
      <c r="G46" s="33"/>
      <c r="H46" s="6"/>
      <c r="I46" s="6"/>
      <c r="J46" s="6"/>
      <c r="K46" s="6"/>
      <c r="L46" s="39"/>
    </row>
    <row r="47" spans="1:12" s="4" customFormat="1" ht="12">
      <c r="A47" s="6" t="s">
        <v>272</v>
      </c>
      <c r="B47" s="6"/>
      <c r="C47" s="6"/>
      <c r="D47" s="6"/>
      <c r="E47" s="6"/>
      <c r="F47" s="6"/>
      <c r="G47" s="33"/>
      <c r="H47" s="6"/>
      <c r="I47" s="6"/>
      <c r="J47" s="6"/>
      <c r="K47" s="6"/>
      <c r="L47" s="39"/>
    </row>
    <row r="48" spans="1:12" s="4" customFormat="1" ht="14.25">
      <c r="A48" s="56"/>
      <c r="B48" s="6"/>
      <c r="C48" s="6"/>
      <c r="D48" s="6"/>
      <c r="E48" s="6"/>
      <c r="F48" s="6"/>
      <c r="G48" s="33"/>
      <c r="H48" s="6"/>
      <c r="I48" s="6"/>
      <c r="J48" s="6"/>
      <c r="K48" s="6"/>
      <c r="L48" s="39"/>
    </row>
    <row r="49" spans="1:12" s="4" customFormat="1" ht="14.25">
      <c r="A49" s="56"/>
      <c r="B49" s="6"/>
      <c r="C49" s="6"/>
      <c r="D49" s="6"/>
      <c r="E49" s="6"/>
      <c r="F49" s="6"/>
      <c r="G49" s="33"/>
      <c r="H49" s="6"/>
      <c r="I49" s="6"/>
      <c r="J49" s="6"/>
      <c r="K49" s="6"/>
      <c r="L49" s="39"/>
    </row>
    <row r="50" spans="1:12" s="4" customFormat="1" ht="12">
      <c r="A50" s="6"/>
      <c r="B50" s="6"/>
      <c r="C50" s="6"/>
      <c r="D50" s="6"/>
      <c r="E50" s="6"/>
      <c r="F50" s="6"/>
      <c r="G50" s="33"/>
      <c r="H50" s="6"/>
      <c r="I50" s="6"/>
      <c r="J50" s="6"/>
      <c r="K50" s="6"/>
      <c r="L50" s="39"/>
    </row>
    <row r="51" spans="1:12" s="4" customFormat="1" ht="12">
      <c r="A51" s="6"/>
      <c r="B51" s="6"/>
      <c r="C51" s="6"/>
      <c r="D51" s="6"/>
      <c r="E51" s="6"/>
      <c r="F51" s="6"/>
      <c r="G51" s="33"/>
      <c r="H51" s="6"/>
      <c r="I51" s="6"/>
      <c r="J51" s="6"/>
      <c r="K51" s="6"/>
      <c r="L51" s="39"/>
    </row>
    <row r="52" spans="1:12" s="4" customFormat="1" ht="12">
      <c r="A52" s="6"/>
      <c r="B52" s="6"/>
      <c r="C52" s="6"/>
      <c r="D52" s="6"/>
      <c r="E52" s="6"/>
      <c r="F52" s="6"/>
      <c r="G52" s="33"/>
      <c r="H52" s="6"/>
      <c r="I52" s="6"/>
      <c r="J52" s="6"/>
      <c r="K52" s="6"/>
      <c r="L52" s="39"/>
    </row>
    <row r="53" spans="7:12" s="4" customFormat="1" ht="12">
      <c r="G53" s="39"/>
      <c r="H53" s="6"/>
      <c r="I53" s="6"/>
      <c r="J53" s="6"/>
      <c r="K53" s="6"/>
      <c r="L53" s="39"/>
    </row>
  </sheetData>
  <sheetProtection password="DE4F" sheet="1" objects="1" scenarios="1"/>
  <printOptions/>
  <pageMargins left="1.1811023622047245" right="0.5511811023622047" top="0.5905511811023623" bottom="0.35433070866141736" header="0.31496062992125984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9"/>
  <dimension ref="A1:T91"/>
  <sheetViews>
    <sheetView showGridLines="0" workbookViewId="0" topLeftCell="A1">
      <selection activeCell="A43" sqref="A43"/>
    </sheetView>
  </sheetViews>
  <sheetFormatPr defaultColWidth="9.140625" defaultRowHeight="12.75"/>
  <cols>
    <col min="1" max="1" width="16.8515625" style="3" customWidth="1"/>
    <col min="2" max="2" width="4.7109375" style="3" customWidth="1"/>
    <col min="3" max="3" width="4.140625" style="3" customWidth="1"/>
    <col min="4" max="4" width="4.28125" style="3" customWidth="1"/>
    <col min="5" max="5" width="1.7109375" style="3" customWidth="1"/>
    <col min="6" max="6" width="3.8515625" style="3" customWidth="1"/>
    <col min="7" max="7" width="4.7109375" style="3" customWidth="1"/>
    <col min="8" max="8" width="3.8515625" style="3" customWidth="1"/>
    <col min="9" max="9" width="4.421875" style="3" customWidth="1"/>
    <col min="10" max="10" width="1.421875" style="3" customWidth="1"/>
    <col min="11" max="11" width="3.421875" style="3" customWidth="1"/>
    <col min="12" max="12" width="4.7109375" style="3" customWidth="1"/>
    <col min="13" max="13" width="4.00390625" style="3" customWidth="1"/>
    <col min="14" max="14" width="4.421875" style="3" customWidth="1"/>
    <col min="15" max="15" width="1.28515625" style="3" customWidth="1"/>
    <col min="16" max="16" width="3.28125" style="3" customWidth="1"/>
    <col min="17" max="17" width="4.8515625" style="3" customWidth="1"/>
    <col min="18" max="18" width="3.7109375" style="3" customWidth="1"/>
    <col min="19" max="19" width="4.7109375" style="3" customWidth="1"/>
    <col min="20" max="20" width="1.8515625" style="3" customWidth="1"/>
    <col min="21" max="21" width="2.7109375" style="3" customWidth="1"/>
    <col min="22" max="22" width="3.7109375" style="3" customWidth="1"/>
    <col min="23" max="16384" width="8.8515625" style="3" customWidth="1"/>
  </cols>
  <sheetData>
    <row r="1" ht="18">
      <c r="Q1" s="66" t="s">
        <v>149</v>
      </c>
    </row>
    <row r="2" ht="12.75" customHeight="1">
      <c r="Q2" s="66"/>
    </row>
    <row r="3" s="2" customFormat="1" ht="12.75">
      <c r="A3" s="2" t="s">
        <v>243</v>
      </c>
    </row>
    <row r="4" s="2" customFormat="1" ht="12.75">
      <c r="A4" s="2" t="s">
        <v>244</v>
      </c>
    </row>
    <row r="5" s="2" customFormat="1" ht="12.75">
      <c r="A5" s="2" t="s">
        <v>130</v>
      </c>
    </row>
    <row r="6" spans="1:20" ht="7.5" customHeight="1">
      <c r="A6" s="1"/>
      <c r="O6" s="1"/>
      <c r="P6" s="1"/>
      <c r="Q6" s="1"/>
      <c r="R6" s="1"/>
      <c r="S6" s="1"/>
      <c r="T6" s="1"/>
    </row>
    <row r="7" spans="1:20" s="6" customFormat="1" ht="11.25">
      <c r="A7" s="5" t="s">
        <v>36</v>
      </c>
      <c r="B7" s="10" t="s">
        <v>98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5"/>
      <c r="Q7" s="10" t="s">
        <v>115</v>
      </c>
      <c r="R7" s="10"/>
      <c r="S7" s="10"/>
      <c r="T7" s="10"/>
    </row>
    <row r="8" spans="2:15" s="6" customFormat="1" ht="11.25">
      <c r="B8" s="10" t="s">
        <v>112</v>
      </c>
      <c r="C8" s="10"/>
      <c r="D8" s="10"/>
      <c r="E8" s="10"/>
      <c r="G8" s="10" t="s">
        <v>113</v>
      </c>
      <c r="H8" s="10"/>
      <c r="I8" s="10"/>
      <c r="J8" s="10"/>
      <c r="L8" s="10" t="s">
        <v>116</v>
      </c>
      <c r="M8" s="10"/>
      <c r="N8" s="10"/>
      <c r="O8" s="10"/>
    </row>
    <row r="9" spans="1:20" s="6" customFormat="1" ht="11.25">
      <c r="A9" s="7"/>
      <c r="B9" s="7" t="s">
        <v>114</v>
      </c>
      <c r="C9" s="7"/>
      <c r="D9" s="7" t="s">
        <v>33</v>
      </c>
      <c r="E9" s="7"/>
      <c r="F9" s="7"/>
      <c r="G9" s="7" t="s">
        <v>114</v>
      </c>
      <c r="H9" s="7"/>
      <c r="I9" s="7" t="s">
        <v>33</v>
      </c>
      <c r="J9" s="7"/>
      <c r="K9" s="7"/>
      <c r="L9" s="7" t="s">
        <v>114</v>
      </c>
      <c r="M9" s="7"/>
      <c r="N9" s="7" t="s">
        <v>33</v>
      </c>
      <c r="O9" s="7"/>
      <c r="P9" s="7"/>
      <c r="Q9" s="7" t="s">
        <v>114</v>
      </c>
      <c r="R9" s="7"/>
      <c r="S9" s="7" t="s">
        <v>33</v>
      </c>
      <c r="T9" s="7"/>
    </row>
    <row r="10" s="6" customFormat="1" ht="7.5" customHeight="1"/>
    <row r="11" spans="1:19" s="6" customFormat="1" ht="11.25">
      <c r="A11" s="6" t="s">
        <v>37</v>
      </c>
      <c r="B11" s="33">
        <v>40</v>
      </c>
      <c r="C11" s="33"/>
      <c r="D11" s="33">
        <f>B11*100/Q11</f>
        <v>80</v>
      </c>
      <c r="E11" s="33"/>
      <c r="F11" s="33"/>
      <c r="G11" s="33">
        <v>7</v>
      </c>
      <c r="H11" s="33"/>
      <c r="I11" s="33">
        <f>G11*100/Q11</f>
        <v>14</v>
      </c>
      <c r="J11" s="33"/>
      <c r="K11" s="33"/>
      <c r="L11" s="33">
        <v>3</v>
      </c>
      <c r="N11" s="33">
        <f>L11*100/Q11</f>
        <v>6</v>
      </c>
      <c r="O11" s="33"/>
      <c r="P11" s="33"/>
      <c r="Q11" s="33">
        <f>B11+G11+L11</f>
        <v>50</v>
      </c>
      <c r="R11" s="33"/>
      <c r="S11" s="33">
        <f>D11+I11+N11</f>
        <v>100</v>
      </c>
    </row>
    <row r="12" spans="2:19" s="6" customFormat="1" ht="4.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N12" s="33"/>
      <c r="O12" s="33"/>
      <c r="P12" s="33"/>
      <c r="Q12" s="33"/>
      <c r="R12" s="33"/>
      <c r="S12" s="33"/>
    </row>
    <row r="13" spans="1:19" s="6" customFormat="1" ht="11.25">
      <c r="A13" s="6" t="s">
        <v>38</v>
      </c>
      <c r="B13" s="33">
        <v>24</v>
      </c>
      <c r="C13" s="33"/>
      <c r="D13" s="33">
        <f>B13*100/Q13</f>
        <v>63.1578947368421</v>
      </c>
      <c r="E13" s="33"/>
      <c r="F13" s="33"/>
      <c r="G13" s="33">
        <v>11</v>
      </c>
      <c r="H13" s="33"/>
      <c r="I13" s="33">
        <f>G13*100/Q13</f>
        <v>28.94736842105263</v>
      </c>
      <c r="J13" s="33"/>
      <c r="K13" s="33"/>
      <c r="L13" s="33">
        <v>3</v>
      </c>
      <c r="N13" s="33">
        <f>L13*100/Q13</f>
        <v>7.894736842105263</v>
      </c>
      <c r="O13" s="33"/>
      <c r="P13" s="33"/>
      <c r="Q13" s="33">
        <f>B13+G13+L13</f>
        <v>38</v>
      </c>
      <c r="R13" s="33"/>
      <c r="S13" s="33">
        <f>D13+I13+N13</f>
        <v>100</v>
      </c>
    </row>
    <row r="14" spans="2:19" s="6" customFormat="1" ht="4.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</row>
    <row r="15" spans="1:19" s="6" customFormat="1" ht="11.25">
      <c r="A15" s="6" t="s">
        <v>39</v>
      </c>
      <c r="B15" s="33">
        <v>13</v>
      </c>
      <c r="C15" s="33"/>
      <c r="D15" s="33">
        <f>B15*100/Q15</f>
        <v>65</v>
      </c>
      <c r="E15" s="33"/>
      <c r="F15" s="33"/>
      <c r="G15" s="33">
        <v>4</v>
      </c>
      <c r="H15" s="33"/>
      <c r="I15" s="33">
        <f>G15*100/Q15</f>
        <v>20</v>
      </c>
      <c r="J15" s="33"/>
      <c r="K15" s="33"/>
      <c r="L15" s="33">
        <v>3</v>
      </c>
      <c r="N15" s="33">
        <f>L15*100/Q15</f>
        <v>15</v>
      </c>
      <c r="O15" s="33"/>
      <c r="P15" s="33"/>
      <c r="Q15" s="33">
        <f>B15+G15+L15</f>
        <v>20</v>
      </c>
      <c r="R15" s="33"/>
      <c r="S15" s="33">
        <f>D15+I15+N15</f>
        <v>100</v>
      </c>
    </row>
    <row r="16" spans="2:19" s="6" customFormat="1" ht="4.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</row>
    <row r="17" spans="1:19" s="6" customFormat="1" ht="11.25">
      <c r="A17" s="6" t="s">
        <v>57</v>
      </c>
      <c r="B17" s="33">
        <v>100</v>
      </c>
      <c r="C17" s="33"/>
      <c r="D17" s="33">
        <f>B17*100/Q17</f>
        <v>76.33587786259542</v>
      </c>
      <c r="E17" s="33"/>
      <c r="F17" s="33"/>
      <c r="G17" s="33">
        <v>24</v>
      </c>
      <c r="H17" s="33"/>
      <c r="I17" s="33">
        <f>G17*100/Q17</f>
        <v>18.3206106870229</v>
      </c>
      <c r="J17" s="33"/>
      <c r="K17" s="33"/>
      <c r="L17" s="33">
        <v>7</v>
      </c>
      <c r="N17" s="33">
        <f>L17*100/Q17</f>
        <v>5.343511450381679</v>
      </c>
      <c r="O17" s="33"/>
      <c r="P17" s="33"/>
      <c r="Q17" s="33">
        <f>B17+G17+L17</f>
        <v>131</v>
      </c>
      <c r="R17" s="33"/>
      <c r="S17" s="33">
        <f>D17+I17+N17</f>
        <v>100.00000000000001</v>
      </c>
    </row>
    <row r="18" spans="2:19" s="6" customFormat="1" ht="4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33"/>
      <c r="O18" s="33"/>
      <c r="P18" s="33"/>
      <c r="Q18" s="33"/>
      <c r="R18" s="33"/>
      <c r="S18" s="33"/>
    </row>
    <row r="19" spans="1:19" s="8" customFormat="1" ht="11.25">
      <c r="A19" s="16" t="s">
        <v>120</v>
      </c>
      <c r="B19" s="40">
        <f>SUM(B11:B17)</f>
        <v>177</v>
      </c>
      <c r="C19" s="40"/>
      <c r="D19" s="33">
        <f>B19*100/Q19</f>
        <v>74.05857740585775</v>
      </c>
      <c r="E19" s="40"/>
      <c r="F19" s="40"/>
      <c r="G19" s="40">
        <f>SUM(G11:G17)</f>
        <v>46</v>
      </c>
      <c r="H19" s="40"/>
      <c r="I19" s="33">
        <f>G19*100/Q19</f>
        <v>19.246861924686193</v>
      </c>
      <c r="J19" s="40"/>
      <c r="K19" s="40"/>
      <c r="L19" s="40">
        <f>SUM(L11:L17)</f>
        <v>16</v>
      </c>
      <c r="N19" s="33">
        <f>L19*100/Q19</f>
        <v>6.694560669456067</v>
      </c>
      <c r="O19" s="47"/>
      <c r="P19" s="47"/>
      <c r="Q19" s="40">
        <f>SUM(Q11:Q17)</f>
        <v>239</v>
      </c>
      <c r="R19" s="47"/>
      <c r="S19" s="40">
        <f>D19+I19+N19</f>
        <v>100.00000000000001</v>
      </c>
    </row>
    <row r="20" spans="1:20" s="6" customFormat="1" ht="4.5" customHeight="1">
      <c r="A20" s="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7"/>
    </row>
    <row r="21" s="4" customFormat="1" ht="12"/>
    <row r="23" s="50" customFormat="1" ht="12.75">
      <c r="A23" s="50" t="s">
        <v>245</v>
      </c>
    </row>
    <row r="24" s="50" customFormat="1" ht="12.75">
      <c r="A24" s="50" t="s">
        <v>117</v>
      </c>
    </row>
    <row r="25" spans="1:20" ht="7.5" customHeight="1">
      <c r="A25" s="1"/>
      <c r="O25" s="1"/>
      <c r="P25" s="1"/>
      <c r="Q25" s="1"/>
      <c r="R25" s="1"/>
      <c r="S25" s="1"/>
      <c r="T25" s="1"/>
    </row>
    <row r="26" spans="1:20" s="6" customFormat="1" ht="11.25">
      <c r="A26" s="5" t="s">
        <v>36</v>
      </c>
      <c r="B26" s="10" t="s">
        <v>98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"/>
      <c r="Q26" s="10" t="s">
        <v>115</v>
      </c>
      <c r="R26" s="10"/>
      <c r="S26" s="10"/>
      <c r="T26" s="10"/>
    </row>
    <row r="27" spans="2:15" s="6" customFormat="1" ht="11.25">
      <c r="B27" s="10" t="s">
        <v>112</v>
      </c>
      <c r="C27" s="10"/>
      <c r="D27" s="10"/>
      <c r="E27" s="10"/>
      <c r="G27" s="10" t="s">
        <v>113</v>
      </c>
      <c r="H27" s="10"/>
      <c r="I27" s="10"/>
      <c r="J27" s="10"/>
      <c r="L27" s="10" t="s">
        <v>116</v>
      </c>
      <c r="M27" s="10"/>
      <c r="N27" s="10"/>
      <c r="O27" s="10"/>
    </row>
    <row r="28" spans="1:20" s="6" customFormat="1" ht="11.25">
      <c r="A28" s="7"/>
      <c r="B28" s="7" t="s">
        <v>114</v>
      </c>
      <c r="C28" s="7"/>
      <c r="D28" s="7" t="s">
        <v>33</v>
      </c>
      <c r="E28" s="7"/>
      <c r="F28" s="7"/>
      <c r="G28" s="7" t="s">
        <v>114</v>
      </c>
      <c r="H28" s="7"/>
      <c r="I28" s="7" t="s">
        <v>33</v>
      </c>
      <c r="J28" s="7"/>
      <c r="K28" s="7"/>
      <c r="L28" s="7" t="s">
        <v>114</v>
      </c>
      <c r="M28" s="7"/>
      <c r="N28" s="7" t="s">
        <v>33</v>
      </c>
      <c r="O28" s="7"/>
      <c r="P28" s="7"/>
      <c r="Q28" s="7" t="s">
        <v>114</v>
      </c>
      <c r="R28" s="7"/>
      <c r="S28" s="7" t="s">
        <v>33</v>
      </c>
      <c r="T28" s="7"/>
    </row>
    <row r="29" s="6" customFormat="1" ht="7.5" customHeight="1"/>
    <row r="30" spans="1:19" s="6" customFormat="1" ht="11.25">
      <c r="A30" s="6" t="s">
        <v>37</v>
      </c>
      <c r="B30" s="33">
        <v>24</v>
      </c>
      <c r="C30" s="33"/>
      <c r="D30" s="33">
        <f>B30*100/Q30</f>
        <v>72.72727272727273</v>
      </c>
      <c r="E30" s="33"/>
      <c r="F30" s="33"/>
      <c r="G30" s="33">
        <v>6</v>
      </c>
      <c r="H30" s="33"/>
      <c r="I30" s="33">
        <f>G30*100/Q30</f>
        <v>18.181818181818183</v>
      </c>
      <c r="J30" s="33"/>
      <c r="K30" s="33"/>
      <c r="L30" s="33">
        <v>3</v>
      </c>
      <c r="N30" s="33">
        <f>L30*100/Q30</f>
        <v>9.090909090909092</v>
      </c>
      <c r="O30" s="33"/>
      <c r="P30" s="33"/>
      <c r="Q30" s="33">
        <f>B30+G30+L30</f>
        <v>33</v>
      </c>
      <c r="R30" s="33"/>
      <c r="S30" s="33">
        <f>D30+I30+N30</f>
        <v>100.00000000000001</v>
      </c>
    </row>
    <row r="31" spans="2:19" s="6" customFormat="1" ht="4.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N31" s="33"/>
      <c r="O31" s="33"/>
      <c r="P31" s="33"/>
      <c r="Q31" s="33"/>
      <c r="R31" s="33"/>
      <c r="S31" s="33"/>
    </row>
    <row r="32" spans="1:19" s="6" customFormat="1" ht="11.25">
      <c r="A32" s="6" t="s">
        <v>38</v>
      </c>
      <c r="B32" s="33">
        <v>27</v>
      </c>
      <c r="C32" s="33"/>
      <c r="D32" s="33">
        <f>B32*100/Q32</f>
        <v>79.41176470588235</v>
      </c>
      <c r="E32" s="33"/>
      <c r="F32" s="33"/>
      <c r="G32" s="33">
        <v>6</v>
      </c>
      <c r="H32" s="33"/>
      <c r="I32" s="33">
        <f>G32*100/Q32</f>
        <v>17.647058823529413</v>
      </c>
      <c r="J32" s="33"/>
      <c r="K32" s="33"/>
      <c r="L32" s="33">
        <v>1</v>
      </c>
      <c r="N32" s="33">
        <f>L32*100/Q32</f>
        <v>2.9411764705882355</v>
      </c>
      <c r="O32" s="33"/>
      <c r="P32" s="33"/>
      <c r="Q32" s="33">
        <f>B32+G32+L32</f>
        <v>34</v>
      </c>
      <c r="R32" s="33"/>
      <c r="S32" s="33">
        <f>D32+I32+N32</f>
        <v>100</v>
      </c>
    </row>
    <row r="33" spans="2:19" s="6" customFormat="1" ht="4.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N33" s="33"/>
      <c r="O33" s="33"/>
      <c r="P33" s="33"/>
      <c r="Q33" s="33"/>
      <c r="R33" s="33"/>
      <c r="S33" s="33"/>
    </row>
    <row r="34" spans="1:19" s="6" customFormat="1" ht="11.25">
      <c r="A34" s="6" t="s">
        <v>39</v>
      </c>
      <c r="B34" s="33">
        <v>8</v>
      </c>
      <c r="C34" s="33"/>
      <c r="D34" s="33">
        <f>B34*100/Q34</f>
        <v>72.72727272727273</v>
      </c>
      <c r="E34" s="33"/>
      <c r="F34" s="33"/>
      <c r="G34" s="33">
        <v>1</v>
      </c>
      <c r="H34" s="33"/>
      <c r="I34" s="33">
        <f>G34*100/Q34</f>
        <v>9.090909090909092</v>
      </c>
      <c r="J34" s="33"/>
      <c r="K34" s="33"/>
      <c r="L34" s="33">
        <v>2</v>
      </c>
      <c r="N34" s="33">
        <f>L34*100/Q34</f>
        <v>18.181818181818183</v>
      </c>
      <c r="O34" s="33"/>
      <c r="P34" s="33"/>
      <c r="Q34" s="33">
        <f>B34+G34+L34</f>
        <v>11</v>
      </c>
      <c r="R34" s="33"/>
      <c r="S34" s="33">
        <f>D34+I34+N34</f>
        <v>100.00000000000001</v>
      </c>
    </row>
    <row r="35" spans="2:19" s="6" customFormat="1" ht="4.5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N35" s="33"/>
      <c r="O35" s="33"/>
      <c r="P35" s="33"/>
      <c r="Q35" s="33"/>
      <c r="R35" s="33"/>
      <c r="S35" s="33"/>
    </row>
    <row r="36" spans="1:19" s="6" customFormat="1" ht="11.25">
      <c r="A36" s="6" t="s">
        <v>57</v>
      </c>
      <c r="B36" s="33">
        <v>70</v>
      </c>
      <c r="C36" s="33"/>
      <c r="D36" s="33">
        <f>B36*100/Q36</f>
        <v>81.3953488372093</v>
      </c>
      <c r="E36" s="33"/>
      <c r="F36" s="33"/>
      <c r="G36" s="33">
        <v>12</v>
      </c>
      <c r="H36" s="33"/>
      <c r="I36" s="33">
        <f>G36*100/Q36</f>
        <v>13.953488372093023</v>
      </c>
      <c r="J36" s="33"/>
      <c r="K36" s="33"/>
      <c r="L36" s="33">
        <v>4</v>
      </c>
      <c r="N36" s="33">
        <f>L36*100/Q36</f>
        <v>4.651162790697675</v>
      </c>
      <c r="O36" s="33"/>
      <c r="P36" s="33"/>
      <c r="Q36" s="33">
        <f>B36+G36+L36</f>
        <v>86</v>
      </c>
      <c r="R36" s="33"/>
      <c r="S36" s="33">
        <f>D36+I36+N36</f>
        <v>99.99999999999999</v>
      </c>
    </row>
    <row r="37" spans="2:19" s="6" customFormat="1" ht="4.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N37" s="33"/>
      <c r="O37" s="33"/>
      <c r="P37" s="33"/>
      <c r="Q37" s="33"/>
      <c r="R37" s="33"/>
      <c r="S37" s="33"/>
    </row>
    <row r="38" spans="1:19" s="8" customFormat="1" ht="11.25">
      <c r="A38" s="16" t="s">
        <v>120</v>
      </c>
      <c r="B38" s="40">
        <f>SUM(B30:B36)</f>
        <v>129</v>
      </c>
      <c r="C38" s="40"/>
      <c r="D38" s="33">
        <f>B38*100/Q38</f>
        <v>78.65853658536585</v>
      </c>
      <c r="E38" s="40"/>
      <c r="F38" s="40"/>
      <c r="G38" s="40">
        <f>SUM(G30:G36)</f>
        <v>25</v>
      </c>
      <c r="H38" s="40"/>
      <c r="I38" s="33">
        <f>G38*100/Q38</f>
        <v>15.24390243902439</v>
      </c>
      <c r="J38" s="40"/>
      <c r="K38" s="40"/>
      <c r="L38" s="40">
        <f>SUM(L30:L36)</f>
        <v>10</v>
      </c>
      <c r="N38" s="33">
        <f>L38*100/Q38</f>
        <v>6.097560975609756</v>
      </c>
      <c r="O38" s="47"/>
      <c r="P38" s="47"/>
      <c r="Q38" s="40">
        <f>SUM(Q30:Q36)</f>
        <v>164</v>
      </c>
      <c r="R38" s="47"/>
      <c r="S38" s="40">
        <f>D38+I38+N38</f>
        <v>100</v>
      </c>
    </row>
    <row r="39" spans="1:20" s="6" customFormat="1" ht="4.5" customHeight="1">
      <c r="A39" s="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7"/>
    </row>
    <row r="40" s="4" customFormat="1" ht="12"/>
    <row r="41" s="50" customFormat="1" ht="12.75"/>
    <row r="42" s="2" customFormat="1" ht="12.75">
      <c r="A42" s="2" t="s">
        <v>246</v>
      </c>
    </row>
    <row r="43" s="2" customFormat="1" ht="12.75">
      <c r="A43" s="2" t="s">
        <v>295</v>
      </c>
    </row>
    <row r="44" s="2" customFormat="1" ht="12.75">
      <c r="A44" s="2" t="s">
        <v>118</v>
      </c>
    </row>
    <row r="45" spans="1:20" ht="7.5" customHeight="1">
      <c r="A45" s="1"/>
      <c r="O45" s="1"/>
      <c r="P45" s="1"/>
      <c r="Q45" s="1"/>
      <c r="R45" s="1"/>
      <c r="S45" s="1"/>
      <c r="T45" s="1"/>
    </row>
    <row r="46" spans="1:20" s="6" customFormat="1" ht="11.25">
      <c r="A46" s="5" t="s">
        <v>78</v>
      </c>
      <c r="B46" s="10" t="s">
        <v>98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5"/>
      <c r="Q46" s="10" t="s">
        <v>115</v>
      </c>
      <c r="R46" s="10"/>
      <c r="S46" s="10"/>
      <c r="T46" s="10"/>
    </row>
    <row r="47" spans="2:15" s="6" customFormat="1" ht="11.25">
      <c r="B47" s="10" t="s">
        <v>112</v>
      </c>
      <c r="C47" s="10"/>
      <c r="D47" s="10"/>
      <c r="E47" s="10"/>
      <c r="G47" s="10" t="s">
        <v>113</v>
      </c>
      <c r="H47" s="10"/>
      <c r="I47" s="10"/>
      <c r="J47" s="10"/>
      <c r="L47" s="10" t="s">
        <v>116</v>
      </c>
      <c r="M47" s="10"/>
      <c r="N47" s="10"/>
      <c r="O47" s="10"/>
    </row>
    <row r="48" spans="1:20" s="6" customFormat="1" ht="11.25">
      <c r="A48" s="7"/>
      <c r="B48" s="7" t="s">
        <v>114</v>
      </c>
      <c r="C48" s="7"/>
      <c r="D48" s="7" t="s">
        <v>33</v>
      </c>
      <c r="E48" s="7"/>
      <c r="F48" s="7"/>
      <c r="G48" s="7" t="s">
        <v>114</v>
      </c>
      <c r="H48" s="7"/>
      <c r="I48" s="7" t="s">
        <v>33</v>
      </c>
      <c r="J48" s="7"/>
      <c r="K48" s="7"/>
      <c r="L48" s="7" t="s">
        <v>114</v>
      </c>
      <c r="M48" s="7"/>
      <c r="N48" s="7" t="s">
        <v>33</v>
      </c>
      <c r="O48" s="7"/>
      <c r="P48" s="7"/>
      <c r="Q48" s="7" t="s">
        <v>114</v>
      </c>
      <c r="R48" s="7"/>
      <c r="S48" s="7" t="s">
        <v>33</v>
      </c>
      <c r="T48" s="7"/>
    </row>
    <row r="49" s="6" customFormat="1" ht="7.5" customHeight="1"/>
    <row r="50" spans="1:19" s="6" customFormat="1" ht="11.25">
      <c r="A50" s="6" t="s">
        <v>37</v>
      </c>
      <c r="B50" s="33">
        <v>44</v>
      </c>
      <c r="C50" s="33"/>
      <c r="D50" s="33">
        <f>B50*100/Q50</f>
        <v>84.61538461538461</v>
      </c>
      <c r="E50" s="33"/>
      <c r="F50" s="33"/>
      <c r="G50" s="33">
        <v>4</v>
      </c>
      <c r="H50" s="33"/>
      <c r="I50" s="33">
        <f>G50*100/Q50</f>
        <v>7.6923076923076925</v>
      </c>
      <c r="J50" s="33"/>
      <c r="K50" s="33"/>
      <c r="L50" s="33">
        <v>4</v>
      </c>
      <c r="N50" s="33">
        <f>L50*100/Q50</f>
        <v>7.6923076923076925</v>
      </c>
      <c r="O50" s="33"/>
      <c r="P50" s="33"/>
      <c r="Q50" s="33">
        <f>B50+G50+L50</f>
        <v>52</v>
      </c>
      <c r="R50" s="33"/>
      <c r="S50" s="33">
        <f>D50+I50+N50</f>
        <v>100</v>
      </c>
    </row>
    <row r="51" spans="2:19" s="6" customFormat="1" ht="4.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N51" s="33"/>
      <c r="O51" s="33"/>
      <c r="P51" s="33"/>
      <c r="Q51" s="33"/>
      <c r="R51" s="33"/>
      <c r="S51" s="33"/>
    </row>
    <row r="52" spans="1:19" s="6" customFormat="1" ht="11.25">
      <c r="A52" s="6" t="s">
        <v>38</v>
      </c>
      <c r="B52" s="33">
        <v>26</v>
      </c>
      <c r="C52" s="33"/>
      <c r="D52" s="33">
        <f>B52*100/Q52</f>
        <v>74.28571428571429</v>
      </c>
      <c r="E52" s="33"/>
      <c r="F52" s="33"/>
      <c r="G52" s="33">
        <v>8</v>
      </c>
      <c r="H52" s="33"/>
      <c r="I52" s="33">
        <f>G52*100/Q52</f>
        <v>22.857142857142858</v>
      </c>
      <c r="J52" s="33"/>
      <c r="K52" s="33"/>
      <c r="L52" s="33">
        <v>1</v>
      </c>
      <c r="N52" s="33">
        <f>L52*100/Q52</f>
        <v>2.857142857142857</v>
      </c>
      <c r="O52" s="33"/>
      <c r="P52" s="33"/>
      <c r="Q52" s="33">
        <f>B52+G52+L52</f>
        <v>35</v>
      </c>
      <c r="R52" s="33"/>
      <c r="S52" s="33">
        <f>D52+I52+N52</f>
        <v>100.00000000000001</v>
      </c>
    </row>
    <row r="53" spans="2:19" s="6" customFormat="1" ht="4.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N53" s="33"/>
      <c r="O53" s="33"/>
      <c r="P53" s="33"/>
      <c r="Q53" s="33"/>
      <c r="R53" s="33"/>
      <c r="S53" s="33"/>
    </row>
    <row r="54" spans="1:19" s="6" customFormat="1" ht="11.25">
      <c r="A54" s="6" t="s">
        <v>39</v>
      </c>
      <c r="B54" s="33">
        <v>16</v>
      </c>
      <c r="C54" s="33"/>
      <c r="D54" s="33">
        <f>B54*100/Q54</f>
        <v>84.21052631578948</v>
      </c>
      <c r="E54" s="33"/>
      <c r="F54" s="33"/>
      <c r="G54" s="33">
        <v>1</v>
      </c>
      <c r="H54" s="33"/>
      <c r="I54" s="33">
        <f>G54*100/Q54</f>
        <v>5.2631578947368425</v>
      </c>
      <c r="J54" s="33"/>
      <c r="K54" s="33"/>
      <c r="L54" s="33">
        <v>2</v>
      </c>
      <c r="N54" s="33">
        <f>L54*100/Q54</f>
        <v>10.526315789473685</v>
      </c>
      <c r="O54" s="33"/>
      <c r="P54" s="33"/>
      <c r="Q54" s="33">
        <f>B54+G54+L54</f>
        <v>19</v>
      </c>
      <c r="R54" s="33"/>
      <c r="S54" s="33">
        <f>D54+I54+N54</f>
        <v>100.00000000000001</v>
      </c>
    </row>
    <row r="55" spans="2:19" s="6" customFormat="1" ht="4.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N55" s="33"/>
      <c r="O55" s="33"/>
      <c r="P55" s="33"/>
      <c r="Q55" s="33"/>
      <c r="R55" s="33"/>
      <c r="S55" s="33"/>
    </row>
    <row r="56" spans="1:19" s="6" customFormat="1" ht="11.25">
      <c r="A56" s="6" t="s">
        <v>57</v>
      </c>
      <c r="B56" s="33">
        <v>100</v>
      </c>
      <c r="C56" s="33"/>
      <c r="D56" s="33">
        <f>B56*100/Q56</f>
        <v>75.18796992481202</v>
      </c>
      <c r="E56" s="33"/>
      <c r="F56" s="33"/>
      <c r="G56" s="33">
        <v>24</v>
      </c>
      <c r="H56" s="33"/>
      <c r="I56" s="33">
        <f>G56*100/Q56</f>
        <v>18.045112781954888</v>
      </c>
      <c r="J56" s="33"/>
      <c r="K56" s="33"/>
      <c r="L56" s="33">
        <v>9</v>
      </c>
      <c r="N56" s="33">
        <f>L56*100/Q56</f>
        <v>6.7669172932330826</v>
      </c>
      <c r="O56" s="33"/>
      <c r="P56" s="33"/>
      <c r="Q56" s="33">
        <f>B56+G56+L56</f>
        <v>133</v>
      </c>
      <c r="R56" s="33"/>
      <c r="S56" s="33">
        <f>D56+I56+N56</f>
        <v>99.99999999999999</v>
      </c>
    </row>
    <row r="57" spans="2:19" s="6" customFormat="1" ht="4.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N57" s="33"/>
      <c r="O57" s="33"/>
      <c r="P57" s="33"/>
      <c r="Q57" s="33"/>
      <c r="R57" s="33"/>
      <c r="S57" s="33"/>
    </row>
    <row r="58" spans="1:19" s="8" customFormat="1" ht="11.25">
      <c r="A58" s="16" t="s">
        <v>60</v>
      </c>
      <c r="B58" s="40">
        <f>SUM(B50:B56)</f>
        <v>186</v>
      </c>
      <c r="C58" s="40"/>
      <c r="D58" s="33">
        <f>B58*100/Q58</f>
        <v>77.82426778242677</v>
      </c>
      <c r="E58" s="40"/>
      <c r="F58" s="40"/>
      <c r="G58" s="40">
        <f>SUM(G50:G56)</f>
        <v>37</v>
      </c>
      <c r="H58" s="40"/>
      <c r="I58" s="33">
        <f>G58*100/Q58</f>
        <v>15.481171548117155</v>
      </c>
      <c r="J58" s="40"/>
      <c r="K58" s="40"/>
      <c r="L58" s="40">
        <f>SUM(L50:L56)</f>
        <v>16</v>
      </c>
      <c r="N58" s="33">
        <f>L58*100/Q58</f>
        <v>6.694560669456067</v>
      </c>
      <c r="O58" s="47"/>
      <c r="P58" s="47"/>
      <c r="Q58" s="40">
        <f>SUM(Q50:Q56)</f>
        <v>239</v>
      </c>
      <c r="R58" s="47"/>
      <c r="S58" s="40">
        <f>D58+I58+N58</f>
        <v>100</v>
      </c>
    </row>
    <row r="59" spans="1:20" s="6" customFormat="1" ht="4.5" customHeight="1">
      <c r="A59" s="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7"/>
    </row>
    <row r="60" s="4" customFormat="1" ht="12"/>
    <row r="62" s="2" customFormat="1" ht="12.75">
      <c r="A62" s="2" t="s">
        <v>247</v>
      </c>
    </row>
    <row r="63" s="2" customFormat="1" ht="12.75">
      <c r="A63" s="2" t="s">
        <v>119</v>
      </c>
    </row>
    <row r="64" spans="1:20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6" customFormat="1" ht="11.25">
      <c r="A65" s="5" t="s">
        <v>78</v>
      </c>
      <c r="B65" s="7" t="s">
        <v>98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5"/>
      <c r="Q65" s="7" t="s">
        <v>115</v>
      </c>
      <c r="R65" s="7"/>
      <c r="S65" s="7"/>
      <c r="T65" s="7"/>
    </row>
    <row r="66" spans="2:15" s="6" customFormat="1" ht="11.25">
      <c r="B66" s="10" t="s">
        <v>112</v>
      </c>
      <c r="C66" s="10"/>
      <c r="D66" s="10"/>
      <c r="E66" s="10"/>
      <c r="G66" s="10" t="s">
        <v>113</v>
      </c>
      <c r="H66" s="10"/>
      <c r="I66" s="10"/>
      <c r="J66" s="10"/>
      <c r="L66" s="10" t="s">
        <v>116</v>
      </c>
      <c r="M66" s="10"/>
      <c r="N66" s="10"/>
      <c r="O66" s="10"/>
    </row>
    <row r="67" spans="1:20" s="6" customFormat="1" ht="11.25">
      <c r="A67" s="7"/>
      <c r="B67" s="7" t="s">
        <v>114</v>
      </c>
      <c r="C67" s="7"/>
      <c r="D67" s="7" t="s">
        <v>33</v>
      </c>
      <c r="E67" s="7"/>
      <c r="F67" s="7"/>
      <c r="G67" s="7" t="s">
        <v>114</v>
      </c>
      <c r="H67" s="7"/>
      <c r="I67" s="7" t="s">
        <v>33</v>
      </c>
      <c r="J67" s="7"/>
      <c r="K67" s="7"/>
      <c r="L67" s="7" t="s">
        <v>114</v>
      </c>
      <c r="M67" s="7"/>
      <c r="N67" s="7" t="s">
        <v>33</v>
      </c>
      <c r="O67" s="7"/>
      <c r="P67" s="7"/>
      <c r="Q67" s="7" t="s">
        <v>114</v>
      </c>
      <c r="R67" s="7"/>
      <c r="S67" s="7" t="s">
        <v>33</v>
      </c>
      <c r="T67" s="7"/>
    </row>
    <row r="68" s="6" customFormat="1" ht="7.5" customHeight="1"/>
    <row r="69" spans="1:19" s="6" customFormat="1" ht="11.25">
      <c r="A69" s="6" t="s">
        <v>37</v>
      </c>
      <c r="B69" s="33">
        <v>43</v>
      </c>
      <c r="C69" s="33"/>
      <c r="D69" s="33">
        <f>B69*100/Q69</f>
        <v>82.6923076923077</v>
      </c>
      <c r="E69" s="33"/>
      <c r="F69" s="33"/>
      <c r="G69" s="33">
        <v>9</v>
      </c>
      <c r="H69" s="33"/>
      <c r="I69" s="33">
        <f>G69*100/Q69</f>
        <v>17.307692307692307</v>
      </c>
      <c r="J69" s="33"/>
      <c r="K69" s="33"/>
      <c r="L69" s="33">
        <v>0</v>
      </c>
      <c r="N69" s="33">
        <f>L69*100/Q69</f>
        <v>0</v>
      </c>
      <c r="O69" s="33"/>
      <c r="P69" s="33"/>
      <c r="Q69" s="33">
        <f>B69+G69+L69</f>
        <v>52</v>
      </c>
      <c r="R69" s="33"/>
      <c r="S69" s="33">
        <f>D69+I69+N69</f>
        <v>100</v>
      </c>
    </row>
    <row r="70" spans="2:19" s="6" customFormat="1" ht="4.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N70" s="33"/>
      <c r="O70" s="33"/>
      <c r="P70" s="33"/>
      <c r="Q70" s="33"/>
      <c r="R70" s="33"/>
      <c r="S70" s="33"/>
    </row>
    <row r="71" spans="1:19" s="6" customFormat="1" ht="11.25">
      <c r="A71" s="6" t="s">
        <v>38</v>
      </c>
      <c r="B71" s="33">
        <v>27</v>
      </c>
      <c r="C71" s="33"/>
      <c r="D71" s="33">
        <f>B71*100/Q71</f>
        <v>72.97297297297297</v>
      </c>
      <c r="E71" s="33"/>
      <c r="F71" s="33"/>
      <c r="G71" s="33">
        <v>7</v>
      </c>
      <c r="H71" s="33"/>
      <c r="I71" s="33">
        <f>G71*100/Q71</f>
        <v>18.91891891891892</v>
      </c>
      <c r="J71" s="33"/>
      <c r="K71" s="33"/>
      <c r="L71" s="33">
        <v>3</v>
      </c>
      <c r="N71" s="33">
        <f>L71*100/Q71</f>
        <v>8.108108108108109</v>
      </c>
      <c r="O71" s="33"/>
      <c r="P71" s="33"/>
      <c r="Q71" s="33">
        <f>B71+G71+L71</f>
        <v>37</v>
      </c>
      <c r="R71" s="33"/>
      <c r="S71" s="33">
        <f>D71+I71+N71</f>
        <v>100</v>
      </c>
    </row>
    <row r="72" spans="2:19" s="6" customFormat="1" ht="4.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N72" s="33"/>
      <c r="O72" s="33"/>
      <c r="P72" s="33"/>
      <c r="Q72" s="33"/>
      <c r="R72" s="33"/>
      <c r="S72" s="33"/>
    </row>
    <row r="73" spans="1:19" s="6" customFormat="1" ht="11.25">
      <c r="A73" s="6" t="s">
        <v>39</v>
      </c>
      <c r="B73" s="33">
        <v>16</v>
      </c>
      <c r="C73" s="33"/>
      <c r="D73" s="33">
        <f>B73*100/Q73</f>
        <v>76.19047619047619</v>
      </c>
      <c r="E73" s="33"/>
      <c r="F73" s="33"/>
      <c r="G73" s="33">
        <v>2</v>
      </c>
      <c r="H73" s="33"/>
      <c r="I73" s="33">
        <f>G73*100/Q73</f>
        <v>9.523809523809524</v>
      </c>
      <c r="J73" s="33"/>
      <c r="K73" s="33"/>
      <c r="L73" s="33">
        <v>3</v>
      </c>
      <c r="N73" s="33">
        <f>L73*100/Q73</f>
        <v>14.285714285714286</v>
      </c>
      <c r="O73" s="33"/>
      <c r="P73" s="33"/>
      <c r="Q73" s="33">
        <f>B73+G73+L73</f>
        <v>21</v>
      </c>
      <c r="R73" s="33"/>
      <c r="S73" s="33">
        <f>D73+I73+N73</f>
        <v>100</v>
      </c>
    </row>
    <row r="74" spans="2:19" s="6" customFormat="1" ht="4.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N74" s="33"/>
      <c r="O74" s="33"/>
      <c r="P74" s="33"/>
      <c r="Q74" s="33"/>
      <c r="R74" s="33"/>
      <c r="S74" s="33"/>
    </row>
    <row r="75" spans="1:19" s="6" customFormat="1" ht="11.25">
      <c r="A75" s="6" t="s">
        <v>57</v>
      </c>
      <c r="B75" s="33">
        <v>101</v>
      </c>
      <c r="C75" s="33"/>
      <c r="D75" s="33">
        <f>B75*100/Q75</f>
        <v>69.65517241379311</v>
      </c>
      <c r="E75" s="33"/>
      <c r="F75" s="33"/>
      <c r="G75" s="33">
        <v>37</v>
      </c>
      <c r="H75" s="33"/>
      <c r="I75" s="33">
        <f>G75*100/Q75</f>
        <v>25.517241379310345</v>
      </c>
      <c r="J75" s="33"/>
      <c r="K75" s="33"/>
      <c r="L75" s="33">
        <v>7</v>
      </c>
      <c r="N75" s="33">
        <f>L75*100/Q75</f>
        <v>4.827586206896552</v>
      </c>
      <c r="O75" s="33"/>
      <c r="P75" s="33"/>
      <c r="Q75" s="33">
        <f>B75+G75+L75</f>
        <v>145</v>
      </c>
      <c r="R75" s="33"/>
      <c r="S75" s="33">
        <f>D75+I75+N75</f>
        <v>100.00000000000001</v>
      </c>
    </row>
    <row r="76" spans="2:19" s="6" customFormat="1" ht="4.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N76" s="33"/>
      <c r="O76" s="33"/>
      <c r="P76" s="33"/>
      <c r="Q76" s="33"/>
      <c r="R76" s="33"/>
      <c r="S76" s="33"/>
    </row>
    <row r="77" spans="1:19" s="8" customFormat="1" ht="11.25">
      <c r="A77" s="16" t="s">
        <v>60</v>
      </c>
      <c r="B77" s="40">
        <f>SUM(B69:B75)</f>
        <v>187</v>
      </c>
      <c r="C77" s="40"/>
      <c r="D77" s="33">
        <f>B77*100/Q77</f>
        <v>73.33333333333333</v>
      </c>
      <c r="E77" s="40"/>
      <c r="F77" s="40"/>
      <c r="G77" s="40">
        <f>SUM(G69:G75)</f>
        <v>55</v>
      </c>
      <c r="H77" s="40"/>
      <c r="I77" s="33">
        <f>G77*100/Q77</f>
        <v>21.568627450980394</v>
      </c>
      <c r="J77" s="40"/>
      <c r="K77" s="40"/>
      <c r="L77" s="40">
        <f>SUM(L69:L75)</f>
        <v>13</v>
      </c>
      <c r="N77" s="33">
        <f>L77*100/Q77</f>
        <v>5.098039215686274</v>
      </c>
      <c r="O77" s="47"/>
      <c r="P77" s="47"/>
      <c r="Q77" s="40">
        <f>SUM(Q69:Q75)</f>
        <v>255</v>
      </c>
      <c r="R77" s="47"/>
      <c r="S77" s="40">
        <f>D77+I77+N77</f>
        <v>100</v>
      </c>
    </row>
    <row r="78" spans="1:20" s="6" customFormat="1" ht="4.5" customHeight="1">
      <c r="A78" s="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7"/>
    </row>
    <row r="79" s="4" customFormat="1" ht="12"/>
    <row r="81" s="6" customFormat="1" ht="7.5" customHeight="1"/>
    <row r="82" spans="2:19" s="6" customFormat="1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N82" s="33"/>
      <c r="O82" s="33"/>
      <c r="P82" s="33"/>
      <c r="Q82" s="33"/>
      <c r="R82" s="33"/>
      <c r="S82" s="33"/>
    </row>
    <row r="83" spans="2:19" s="6" customFormat="1" ht="4.5" customHeight="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N83" s="33"/>
      <c r="O83" s="33"/>
      <c r="P83" s="33"/>
      <c r="Q83" s="33"/>
      <c r="R83" s="33"/>
      <c r="S83" s="33"/>
    </row>
    <row r="84" spans="2:19" s="6" customFormat="1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N84" s="33"/>
      <c r="O84" s="33"/>
      <c r="P84" s="33"/>
      <c r="Q84" s="33"/>
      <c r="R84" s="33"/>
      <c r="S84" s="33"/>
    </row>
    <row r="85" spans="2:19" s="6" customFormat="1" ht="4.5" customHeight="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N85" s="33"/>
      <c r="O85" s="33"/>
      <c r="P85" s="33"/>
      <c r="Q85" s="33"/>
      <c r="R85" s="33"/>
      <c r="S85" s="33"/>
    </row>
    <row r="86" spans="2:19" s="6" customFormat="1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N86" s="33"/>
      <c r="O86" s="33"/>
      <c r="P86" s="33"/>
      <c r="Q86" s="33"/>
      <c r="R86" s="33"/>
      <c r="S86" s="33"/>
    </row>
    <row r="87" spans="2:19" s="6" customFormat="1" ht="4.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N87" s="33"/>
      <c r="O87" s="33"/>
      <c r="P87" s="33"/>
      <c r="Q87" s="33"/>
      <c r="R87" s="33"/>
      <c r="S87" s="33"/>
    </row>
    <row r="88" spans="2:19" s="6" customFormat="1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N88" s="33"/>
      <c r="O88" s="33"/>
      <c r="P88" s="33"/>
      <c r="Q88" s="33"/>
      <c r="R88" s="33"/>
      <c r="S88" s="33"/>
    </row>
    <row r="89" spans="2:19" s="6" customFormat="1" ht="4.5" customHeight="1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N89" s="33"/>
      <c r="O89" s="33"/>
      <c r="P89" s="33"/>
      <c r="Q89" s="33"/>
      <c r="R89" s="33"/>
      <c r="S89" s="33"/>
    </row>
    <row r="90" spans="1:20" s="8" customFormat="1" ht="11.25">
      <c r="A90" s="16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16"/>
      <c r="N90" s="40"/>
      <c r="O90" s="47"/>
      <c r="P90" s="47"/>
      <c r="Q90" s="40"/>
      <c r="R90" s="47"/>
      <c r="S90" s="40"/>
      <c r="T90" s="16"/>
    </row>
    <row r="91" spans="1:20" s="6" customFormat="1" ht="4.5" customHeight="1">
      <c r="A91" s="5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5"/>
    </row>
    <row r="92" s="4" customFormat="1" ht="12"/>
  </sheetData>
  <sheetProtection password="DE4F" sheet="1" objects="1" scenarios="1"/>
  <printOptions/>
  <pageMargins left="0.7874015748031497" right="0.2362204724409449" top="0.5905511811023623" bottom="0.3937007874015748" header="0.3149606299212598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0"/>
  <dimension ref="A1:T76"/>
  <sheetViews>
    <sheetView showGridLines="0" workbookViewId="0" topLeftCell="A1">
      <selection activeCell="R18" sqref="R18"/>
    </sheetView>
  </sheetViews>
  <sheetFormatPr defaultColWidth="9.140625" defaultRowHeight="12.75"/>
  <cols>
    <col min="1" max="1" width="15.8515625" style="0" customWidth="1"/>
    <col min="2" max="2" width="4.8515625" style="0" customWidth="1"/>
    <col min="3" max="4" width="4.57421875" style="0" customWidth="1"/>
    <col min="5" max="5" width="1.28515625" style="0" customWidth="1"/>
    <col min="6" max="6" width="4.00390625" style="0" customWidth="1"/>
    <col min="7" max="7" width="4.8515625" style="0" customWidth="1"/>
    <col min="8" max="8" width="4.7109375" style="0" customWidth="1"/>
    <col min="9" max="9" width="4.28125" style="0" customWidth="1"/>
    <col min="10" max="10" width="1.421875" style="0" customWidth="1"/>
    <col min="11" max="11" width="3.8515625" style="0" customWidth="1"/>
    <col min="12" max="12" width="4.7109375" style="0" customWidth="1"/>
    <col min="13" max="13" width="4.00390625" style="0" customWidth="1"/>
    <col min="14" max="14" width="4.28125" style="0" customWidth="1"/>
    <col min="15" max="15" width="1.57421875" style="0" customWidth="1"/>
    <col min="16" max="16" width="3.7109375" style="0" customWidth="1"/>
    <col min="17" max="17" width="4.8515625" style="0" customWidth="1"/>
    <col min="18" max="18" width="4.7109375" style="0" customWidth="1"/>
    <col min="19" max="19" width="4.421875" style="0" customWidth="1"/>
    <col min="20" max="20" width="1.421875" style="0" customWidth="1"/>
    <col min="21" max="21" width="2.8515625" style="0" customWidth="1"/>
  </cols>
  <sheetData>
    <row r="1" ht="18">
      <c r="Q1" s="66" t="s">
        <v>149</v>
      </c>
    </row>
    <row r="2" ht="12.75" customHeight="1">
      <c r="Q2" s="66"/>
    </row>
    <row r="3" s="2" customFormat="1" ht="12.75">
      <c r="A3" s="2" t="s">
        <v>248</v>
      </c>
    </row>
    <row r="4" s="2" customFormat="1" ht="12.75">
      <c r="A4" s="2" t="s">
        <v>121</v>
      </c>
    </row>
    <row r="5" spans="1:20" ht="12.75">
      <c r="A5" s="1"/>
      <c r="O5" s="1"/>
      <c r="P5" s="1"/>
      <c r="Q5" s="1"/>
      <c r="R5" s="1"/>
      <c r="S5" s="1"/>
      <c r="T5" s="1"/>
    </row>
    <row r="6" spans="1:20" s="6" customFormat="1" ht="11.25">
      <c r="A6" s="5" t="s">
        <v>78</v>
      </c>
      <c r="B6" s="10" t="s">
        <v>98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5"/>
      <c r="Q6" s="10" t="s">
        <v>115</v>
      </c>
      <c r="R6" s="10"/>
      <c r="S6" s="10"/>
      <c r="T6" s="10"/>
    </row>
    <row r="7" spans="2:15" s="6" customFormat="1" ht="11.25">
      <c r="B7" s="10" t="s">
        <v>112</v>
      </c>
      <c r="C7" s="10"/>
      <c r="D7" s="10"/>
      <c r="E7" s="10"/>
      <c r="G7" s="10" t="s">
        <v>113</v>
      </c>
      <c r="H7" s="10"/>
      <c r="I7" s="10"/>
      <c r="J7" s="10"/>
      <c r="L7" s="10" t="s">
        <v>116</v>
      </c>
      <c r="M7" s="10"/>
      <c r="N7" s="10"/>
      <c r="O7" s="10"/>
    </row>
    <row r="8" spans="1:20" s="6" customFormat="1" ht="11.25">
      <c r="A8" s="7"/>
      <c r="B8" s="7" t="s">
        <v>114</v>
      </c>
      <c r="C8" s="7"/>
      <c r="D8" s="7" t="s">
        <v>33</v>
      </c>
      <c r="E8" s="7"/>
      <c r="F8" s="7"/>
      <c r="G8" s="7" t="s">
        <v>114</v>
      </c>
      <c r="H8" s="7"/>
      <c r="I8" s="7" t="s">
        <v>33</v>
      </c>
      <c r="J8" s="7"/>
      <c r="K8" s="7"/>
      <c r="L8" s="7" t="s">
        <v>114</v>
      </c>
      <c r="M8" s="7"/>
      <c r="N8" s="7" t="s">
        <v>33</v>
      </c>
      <c r="O8" s="7"/>
      <c r="P8" s="7"/>
      <c r="Q8" s="7" t="s">
        <v>114</v>
      </c>
      <c r="R8" s="7"/>
      <c r="S8" s="7" t="s">
        <v>33</v>
      </c>
      <c r="T8" s="7"/>
    </row>
    <row r="9" s="6" customFormat="1" ht="7.5" customHeight="1"/>
    <row r="10" spans="1:19" s="6" customFormat="1" ht="11.25">
      <c r="A10" s="6" t="s">
        <v>37</v>
      </c>
      <c r="B10" s="33">
        <v>43</v>
      </c>
      <c r="C10" s="33"/>
      <c r="D10" s="33">
        <f>B10*100/Q10</f>
        <v>91.48936170212765</v>
      </c>
      <c r="E10" s="33"/>
      <c r="F10" s="33"/>
      <c r="G10" s="33">
        <v>2</v>
      </c>
      <c r="H10" s="33"/>
      <c r="I10" s="33">
        <f>G10*100/Q10</f>
        <v>4.25531914893617</v>
      </c>
      <c r="J10" s="33"/>
      <c r="K10" s="33"/>
      <c r="L10" s="33">
        <v>2</v>
      </c>
      <c r="N10" s="33">
        <f>L10*100/Q10</f>
        <v>4.25531914893617</v>
      </c>
      <c r="O10" s="33"/>
      <c r="P10" s="33"/>
      <c r="Q10" s="33">
        <f>B10+G10+L10</f>
        <v>47</v>
      </c>
      <c r="R10" s="33"/>
      <c r="S10" s="33">
        <f>D10+I10+N10</f>
        <v>99.99999999999999</v>
      </c>
    </row>
    <row r="11" spans="2:19" s="6" customFormat="1" ht="4.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/>
      <c r="O11" s="33"/>
      <c r="P11" s="33"/>
      <c r="Q11" s="33"/>
      <c r="R11" s="33"/>
      <c r="S11" s="33"/>
    </row>
    <row r="12" spans="1:19" s="6" customFormat="1" ht="11.25">
      <c r="A12" s="6" t="s">
        <v>38</v>
      </c>
      <c r="B12" s="33">
        <v>25</v>
      </c>
      <c r="C12" s="33"/>
      <c r="D12" s="33">
        <f aca="true" t="shared" si="0" ref="D12:D18">B12*100/Q12</f>
        <v>86.20689655172414</v>
      </c>
      <c r="E12" s="33"/>
      <c r="F12" s="33"/>
      <c r="G12" s="33">
        <v>4</v>
      </c>
      <c r="H12" s="33"/>
      <c r="I12" s="33">
        <f aca="true" t="shared" si="1" ref="I12:I18">G12*100/Q12</f>
        <v>13.793103448275861</v>
      </c>
      <c r="J12" s="33"/>
      <c r="K12" s="33"/>
      <c r="L12" s="33">
        <v>0</v>
      </c>
      <c r="N12" s="33">
        <f aca="true" t="shared" si="2" ref="N12:N18">L12*100/Q12</f>
        <v>0</v>
      </c>
      <c r="O12" s="33"/>
      <c r="P12" s="33"/>
      <c r="Q12" s="33">
        <f>B12+G12+L12</f>
        <v>29</v>
      </c>
      <c r="R12" s="33"/>
      <c r="S12" s="33">
        <f>D12+I12+N12</f>
        <v>100</v>
      </c>
    </row>
    <row r="13" spans="2:19" s="6" customFormat="1" ht="4.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N13" s="33"/>
      <c r="O13" s="33"/>
      <c r="P13" s="33"/>
      <c r="Q13" s="33"/>
      <c r="R13" s="33"/>
      <c r="S13" s="33"/>
    </row>
    <row r="14" spans="1:19" s="6" customFormat="1" ht="11.25">
      <c r="A14" s="6" t="s">
        <v>39</v>
      </c>
      <c r="B14" s="33">
        <v>13</v>
      </c>
      <c r="C14" s="33"/>
      <c r="D14" s="33">
        <f t="shared" si="0"/>
        <v>81.25</v>
      </c>
      <c r="E14" s="33"/>
      <c r="F14" s="33"/>
      <c r="G14" s="33">
        <v>2</v>
      </c>
      <c r="H14" s="33"/>
      <c r="I14" s="33">
        <f t="shared" si="1"/>
        <v>12.5</v>
      </c>
      <c r="J14" s="33"/>
      <c r="K14" s="33"/>
      <c r="L14" s="33">
        <v>1</v>
      </c>
      <c r="N14" s="33">
        <f t="shared" si="2"/>
        <v>6.25</v>
      </c>
      <c r="O14" s="33"/>
      <c r="P14" s="33"/>
      <c r="Q14" s="33">
        <f>B14+G14+L14</f>
        <v>16</v>
      </c>
      <c r="R14" s="33"/>
      <c r="S14" s="33">
        <f>D14+I14+N14</f>
        <v>100</v>
      </c>
    </row>
    <row r="15" spans="2:19" s="6" customFormat="1" ht="4.5" customHeigh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N15" s="33"/>
      <c r="O15" s="33"/>
      <c r="P15" s="33"/>
      <c r="Q15" s="33"/>
      <c r="R15" s="33"/>
      <c r="S15" s="33"/>
    </row>
    <row r="16" spans="1:19" s="6" customFormat="1" ht="11.25">
      <c r="A16" s="6" t="s">
        <v>57</v>
      </c>
      <c r="B16" s="33">
        <v>128</v>
      </c>
      <c r="C16" s="33"/>
      <c r="D16" s="33">
        <f t="shared" si="0"/>
        <v>88.27586206896552</v>
      </c>
      <c r="E16" s="33"/>
      <c r="F16" s="33"/>
      <c r="G16" s="33">
        <v>13</v>
      </c>
      <c r="H16" s="33"/>
      <c r="I16" s="33">
        <f t="shared" si="1"/>
        <v>8.96551724137931</v>
      </c>
      <c r="J16" s="33"/>
      <c r="K16" s="33"/>
      <c r="L16" s="33">
        <v>4</v>
      </c>
      <c r="N16" s="33">
        <f t="shared" si="2"/>
        <v>2.7586206896551726</v>
      </c>
      <c r="O16" s="33"/>
      <c r="P16" s="33"/>
      <c r="Q16" s="33">
        <f>B16+G16+L16</f>
        <v>145</v>
      </c>
      <c r="R16" s="33"/>
      <c r="S16" s="33">
        <f>D16+I16+N16</f>
        <v>100</v>
      </c>
    </row>
    <row r="17" spans="2:19" s="6" customFormat="1" ht="4.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N17" s="33"/>
      <c r="O17" s="33"/>
      <c r="P17" s="33"/>
      <c r="Q17" s="33"/>
      <c r="R17" s="33"/>
      <c r="S17" s="33"/>
    </row>
    <row r="18" spans="1:19" s="8" customFormat="1" ht="11.25">
      <c r="A18" s="16" t="s">
        <v>120</v>
      </c>
      <c r="B18" s="40">
        <f>SUM(B10:B16)</f>
        <v>209</v>
      </c>
      <c r="C18" s="40"/>
      <c r="D18" s="33">
        <f t="shared" si="0"/>
        <v>88.18565400843882</v>
      </c>
      <c r="E18" s="40"/>
      <c r="F18" s="40"/>
      <c r="G18" s="40">
        <f>SUM(G10:G16)</f>
        <v>21</v>
      </c>
      <c r="H18" s="40"/>
      <c r="I18" s="33">
        <f t="shared" si="1"/>
        <v>8.860759493670885</v>
      </c>
      <c r="J18" s="40"/>
      <c r="K18" s="40"/>
      <c r="L18" s="40">
        <f>SUM(L10:L16)</f>
        <v>7</v>
      </c>
      <c r="N18" s="33">
        <f t="shared" si="2"/>
        <v>2.9535864978902953</v>
      </c>
      <c r="O18" s="47"/>
      <c r="P18" s="47"/>
      <c r="Q18" s="40">
        <f>SUM(Q10:Q16)</f>
        <v>237</v>
      </c>
      <c r="R18" s="47"/>
      <c r="S18" s="40">
        <f>D18+I18+N18</f>
        <v>100</v>
      </c>
    </row>
    <row r="19" spans="1:20" s="6" customFormat="1" ht="4.5" customHeight="1">
      <c r="A19" s="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7"/>
    </row>
    <row r="20" s="4" customFormat="1" ht="12"/>
    <row r="22" s="2" customFormat="1" ht="12.75">
      <c r="A22" s="2" t="s">
        <v>249</v>
      </c>
    </row>
    <row r="23" s="2" customFormat="1" ht="12.75">
      <c r="A23" s="2" t="s">
        <v>122</v>
      </c>
    </row>
    <row r="24" spans="1:20" ht="12.75">
      <c r="A24" s="1"/>
      <c r="O24" s="1"/>
      <c r="P24" s="1"/>
      <c r="Q24" s="1"/>
      <c r="R24" s="1"/>
      <c r="S24" s="1"/>
      <c r="T24" s="1"/>
    </row>
    <row r="25" spans="1:20" s="6" customFormat="1" ht="11.25">
      <c r="A25" s="5" t="s">
        <v>78</v>
      </c>
      <c r="B25" s="10" t="s">
        <v>98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 t="s">
        <v>115</v>
      </c>
      <c r="R25" s="10"/>
      <c r="S25" s="10"/>
      <c r="T25" s="10"/>
    </row>
    <row r="26" spans="2:15" s="6" customFormat="1" ht="11.25">
      <c r="B26" s="10" t="s">
        <v>112</v>
      </c>
      <c r="C26" s="10"/>
      <c r="D26" s="10"/>
      <c r="E26" s="10"/>
      <c r="G26" s="10" t="s">
        <v>113</v>
      </c>
      <c r="H26" s="10"/>
      <c r="I26" s="10"/>
      <c r="J26" s="10"/>
      <c r="L26" s="10" t="s">
        <v>116</v>
      </c>
      <c r="M26" s="10"/>
      <c r="N26" s="10"/>
      <c r="O26" s="10"/>
    </row>
    <row r="27" spans="1:20" s="6" customFormat="1" ht="11.25">
      <c r="A27" s="7"/>
      <c r="B27" s="7" t="s">
        <v>114</v>
      </c>
      <c r="C27" s="7"/>
      <c r="D27" s="7" t="s">
        <v>33</v>
      </c>
      <c r="E27" s="7"/>
      <c r="F27" s="7"/>
      <c r="G27" s="7" t="s">
        <v>114</v>
      </c>
      <c r="H27" s="7"/>
      <c r="I27" s="7" t="s">
        <v>33</v>
      </c>
      <c r="J27" s="7"/>
      <c r="K27" s="7"/>
      <c r="L27" s="7" t="s">
        <v>114</v>
      </c>
      <c r="M27" s="7"/>
      <c r="N27" s="7" t="s">
        <v>33</v>
      </c>
      <c r="O27" s="7"/>
      <c r="P27" s="7"/>
      <c r="Q27" s="7" t="s">
        <v>114</v>
      </c>
      <c r="R27" s="7"/>
      <c r="S27" s="7" t="s">
        <v>33</v>
      </c>
      <c r="T27" s="7"/>
    </row>
    <row r="28" s="6" customFormat="1" ht="7.5" customHeight="1"/>
    <row r="29" spans="1:19" s="6" customFormat="1" ht="11.25">
      <c r="A29" s="6" t="s">
        <v>37</v>
      </c>
      <c r="B29" s="33">
        <v>35</v>
      </c>
      <c r="C29" s="33"/>
      <c r="D29" s="33">
        <f>B29*100/Q29</f>
        <v>79.54545454545455</v>
      </c>
      <c r="E29" s="33"/>
      <c r="F29" s="33"/>
      <c r="G29" s="33">
        <v>7</v>
      </c>
      <c r="H29" s="33"/>
      <c r="I29" s="33">
        <f>G29*100/Q29</f>
        <v>15.909090909090908</v>
      </c>
      <c r="J29" s="33"/>
      <c r="K29" s="33"/>
      <c r="L29" s="33">
        <v>2</v>
      </c>
      <c r="N29" s="33">
        <f>L29*100/Q29</f>
        <v>4.545454545454546</v>
      </c>
      <c r="O29" s="33"/>
      <c r="P29" s="33"/>
      <c r="Q29" s="33">
        <f>B29+G29+L29</f>
        <v>44</v>
      </c>
      <c r="R29" s="33"/>
      <c r="S29" s="33">
        <f>D29+I29+N29</f>
        <v>100</v>
      </c>
    </row>
    <row r="30" spans="2:19" s="6" customFormat="1" ht="4.5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N30" s="33"/>
      <c r="O30" s="33"/>
      <c r="P30" s="33"/>
      <c r="Q30" s="33"/>
      <c r="R30" s="33"/>
      <c r="S30" s="33"/>
    </row>
    <row r="31" spans="1:19" s="6" customFormat="1" ht="11.25">
      <c r="A31" s="6" t="s">
        <v>38</v>
      </c>
      <c r="B31" s="33">
        <v>16</v>
      </c>
      <c r="C31" s="33"/>
      <c r="D31" s="33">
        <f>B31*100/Q31</f>
        <v>61.53846153846154</v>
      </c>
      <c r="E31" s="33"/>
      <c r="F31" s="33"/>
      <c r="G31" s="33">
        <v>9</v>
      </c>
      <c r="H31" s="33"/>
      <c r="I31" s="33">
        <f>G31*100/Q31</f>
        <v>34.61538461538461</v>
      </c>
      <c r="J31" s="33"/>
      <c r="K31" s="33"/>
      <c r="L31" s="33">
        <v>1</v>
      </c>
      <c r="N31" s="33">
        <f>L31*100/Q31</f>
        <v>3.8461538461538463</v>
      </c>
      <c r="O31" s="33"/>
      <c r="P31" s="33"/>
      <c r="Q31" s="33">
        <f>B31+G31+L31</f>
        <v>26</v>
      </c>
      <c r="R31" s="33"/>
      <c r="S31" s="33">
        <f>D31+I31+N31</f>
        <v>100</v>
      </c>
    </row>
    <row r="32" spans="2:19" s="6" customFormat="1" ht="4.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N32" s="33"/>
      <c r="O32" s="33"/>
      <c r="P32" s="33"/>
      <c r="Q32" s="33"/>
      <c r="R32" s="33"/>
      <c r="S32" s="33"/>
    </row>
    <row r="33" spans="1:19" s="6" customFormat="1" ht="11.25">
      <c r="A33" s="6" t="s">
        <v>39</v>
      </c>
      <c r="B33" s="33">
        <v>10</v>
      </c>
      <c r="C33" s="33"/>
      <c r="D33" s="33">
        <f>B33*100/Q33</f>
        <v>62.5</v>
      </c>
      <c r="E33" s="33"/>
      <c r="F33" s="33"/>
      <c r="G33" s="33">
        <v>4</v>
      </c>
      <c r="H33" s="33"/>
      <c r="I33" s="33">
        <f>G33*100/Q33</f>
        <v>25</v>
      </c>
      <c r="J33" s="33"/>
      <c r="K33" s="33"/>
      <c r="L33" s="33">
        <v>2</v>
      </c>
      <c r="N33" s="33">
        <f>L33*100/Q33</f>
        <v>12.5</v>
      </c>
      <c r="O33" s="33"/>
      <c r="P33" s="33"/>
      <c r="Q33" s="33">
        <f>B33+G33+L33</f>
        <v>16</v>
      </c>
      <c r="R33" s="33"/>
      <c r="S33" s="33">
        <f>D33+I33+N33</f>
        <v>100</v>
      </c>
    </row>
    <row r="34" spans="2:19" s="6" customFormat="1" ht="4.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N34" s="33"/>
      <c r="O34" s="33"/>
      <c r="P34" s="33"/>
      <c r="Q34" s="33"/>
      <c r="R34" s="33"/>
      <c r="S34" s="33"/>
    </row>
    <row r="35" spans="1:19" s="6" customFormat="1" ht="11.25">
      <c r="A35" s="6" t="s">
        <v>57</v>
      </c>
      <c r="B35" s="33">
        <v>83</v>
      </c>
      <c r="C35" s="33"/>
      <c r="D35" s="33">
        <f>B35*100/Q35</f>
        <v>70.94017094017094</v>
      </c>
      <c r="E35" s="33"/>
      <c r="F35" s="33"/>
      <c r="G35" s="33">
        <v>26</v>
      </c>
      <c r="H35" s="33"/>
      <c r="I35" s="33">
        <f>G35*100/Q35</f>
        <v>22.22222222222222</v>
      </c>
      <c r="J35" s="33"/>
      <c r="K35" s="33"/>
      <c r="L35" s="33">
        <v>8</v>
      </c>
      <c r="N35" s="33">
        <f>L35*100/Q35</f>
        <v>6.837606837606837</v>
      </c>
      <c r="O35" s="33"/>
      <c r="P35" s="33"/>
      <c r="Q35" s="33">
        <f>B35+G35+L35</f>
        <v>117</v>
      </c>
      <c r="R35" s="33"/>
      <c r="S35" s="33">
        <f>D35+I35+N35</f>
        <v>100</v>
      </c>
    </row>
    <row r="36" spans="2:19" s="6" customFormat="1" ht="4.5" customHeight="1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N36" s="33"/>
      <c r="O36" s="33"/>
      <c r="P36" s="33"/>
      <c r="Q36" s="33"/>
      <c r="R36" s="33"/>
      <c r="S36" s="33"/>
    </row>
    <row r="37" spans="1:19" s="8" customFormat="1" ht="11.25">
      <c r="A37" s="16" t="s">
        <v>60</v>
      </c>
      <c r="B37" s="40">
        <f>SUM(B29:B35)</f>
        <v>144</v>
      </c>
      <c r="C37" s="40"/>
      <c r="D37" s="33">
        <f>B37*100/Q37</f>
        <v>70.93596059113301</v>
      </c>
      <c r="E37" s="40"/>
      <c r="F37" s="40"/>
      <c r="G37" s="40">
        <f>SUM(G29:G35)</f>
        <v>46</v>
      </c>
      <c r="H37" s="40"/>
      <c r="I37" s="33">
        <f>G37*100/Q37</f>
        <v>22.660098522167488</v>
      </c>
      <c r="J37" s="40"/>
      <c r="K37" s="40"/>
      <c r="L37" s="40">
        <f>SUM(L29:L35)</f>
        <v>13</v>
      </c>
      <c r="N37" s="33">
        <f>L37*100/Q37</f>
        <v>6.403940886699507</v>
      </c>
      <c r="O37" s="47"/>
      <c r="P37" s="47"/>
      <c r="Q37" s="40">
        <f>SUM(Q29:Q35)</f>
        <v>203</v>
      </c>
      <c r="R37" s="47"/>
      <c r="S37" s="40">
        <f>D37+I37+N37</f>
        <v>100</v>
      </c>
    </row>
    <row r="38" spans="1:20" s="6" customFormat="1" ht="4.5" customHeight="1">
      <c r="A38" s="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7"/>
    </row>
    <row r="39" s="4" customFormat="1" ht="12"/>
    <row r="41" ht="12.75">
      <c r="A41" s="2" t="s">
        <v>250</v>
      </c>
    </row>
    <row r="42" s="2" customFormat="1" ht="12.75">
      <c r="A42" s="2" t="s">
        <v>123</v>
      </c>
    </row>
    <row r="43" spans="1:20" ht="12.75">
      <c r="A43" s="1"/>
      <c r="O43" s="1"/>
      <c r="P43" s="1"/>
      <c r="Q43" s="1"/>
      <c r="R43" s="1"/>
      <c r="S43" s="1"/>
      <c r="T43" s="1"/>
    </row>
    <row r="44" spans="1:20" s="6" customFormat="1" ht="11.25">
      <c r="A44" s="5" t="s">
        <v>78</v>
      </c>
      <c r="B44" s="10" t="s">
        <v>98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5"/>
      <c r="Q44" s="10" t="s">
        <v>115</v>
      </c>
      <c r="R44" s="10"/>
      <c r="S44" s="10"/>
      <c r="T44" s="10"/>
    </row>
    <row r="45" spans="2:15" s="6" customFormat="1" ht="11.25">
      <c r="B45" s="10" t="s">
        <v>112</v>
      </c>
      <c r="C45" s="10"/>
      <c r="D45" s="10"/>
      <c r="E45" s="10"/>
      <c r="G45" s="10" t="s">
        <v>113</v>
      </c>
      <c r="H45" s="10"/>
      <c r="I45" s="10"/>
      <c r="J45" s="10"/>
      <c r="L45" s="10" t="s">
        <v>116</v>
      </c>
      <c r="M45" s="10"/>
      <c r="N45" s="10"/>
      <c r="O45" s="10"/>
    </row>
    <row r="46" spans="1:20" s="6" customFormat="1" ht="11.25">
      <c r="A46" s="7"/>
      <c r="B46" s="7" t="s">
        <v>114</v>
      </c>
      <c r="C46" s="7"/>
      <c r="D46" s="7" t="s">
        <v>33</v>
      </c>
      <c r="E46" s="7"/>
      <c r="F46" s="7"/>
      <c r="G46" s="7" t="s">
        <v>114</v>
      </c>
      <c r="H46" s="7"/>
      <c r="I46" s="7" t="s">
        <v>33</v>
      </c>
      <c r="J46" s="7"/>
      <c r="K46" s="7"/>
      <c r="L46" s="7" t="s">
        <v>114</v>
      </c>
      <c r="M46" s="7"/>
      <c r="N46" s="7" t="s">
        <v>33</v>
      </c>
      <c r="O46" s="7"/>
      <c r="P46" s="7"/>
      <c r="Q46" s="7" t="s">
        <v>114</v>
      </c>
      <c r="R46" s="7"/>
      <c r="S46" s="7" t="s">
        <v>33</v>
      </c>
      <c r="T46" s="7"/>
    </row>
    <row r="47" s="6" customFormat="1" ht="7.5" customHeight="1"/>
    <row r="48" spans="1:19" s="6" customFormat="1" ht="11.25">
      <c r="A48" s="6" t="s">
        <v>37</v>
      </c>
      <c r="B48" s="33">
        <v>30</v>
      </c>
      <c r="C48" s="33"/>
      <c r="D48" s="33">
        <f>B48*100/Q48</f>
        <v>83.33333333333333</v>
      </c>
      <c r="E48" s="33"/>
      <c r="F48" s="33"/>
      <c r="G48" s="33">
        <v>5</v>
      </c>
      <c r="H48" s="33"/>
      <c r="I48" s="33">
        <f>G48*100/Q48</f>
        <v>13.88888888888889</v>
      </c>
      <c r="J48" s="33"/>
      <c r="K48" s="33"/>
      <c r="L48" s="33">
        <v>1</v>
      </c>
      <c r="N48" s="33">
        <f>L48*100/Q48</f>
        <v>2.7777777777777777</v>
      </c>
      <c r="O48" s="33"/>
      <c r="P48" s="33"/>
      <c r="Q48" s="33">
        <f>B48+G48+L48</f>
        <v>36</v>
      </c>
      <c r="R48" s="33"/>
      <c r="S48" s="33">
        <f>D48+I48+N48</f>
        <v>99.99999999999999</v>
      </c>
    </row>
    <row r="49" spans="2:19" s="6" customFormat="1" ht="4.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N49" s="33"/>
      <c r="O49" s="33"/>
      <c r="P49" s="33"/>
      <c r="Q49" s="33"/>
      <c r="R49" s="33"/>
      <c r="S49" s="33"/>
    </row>
    <row r="50" spans="1:19" s="6" customFormat="1" ht="11.25">
      <c r="A50" s="6" t="s">
        <v>38</v>
      </c>
      <c r="B50" s="33">
        <v>25</v>
      </c>
      <c r="C50" s="33"/>
      <c r="D50" s="33">
        <f>B50*100/Q50</f>
        <v>86.20689655172414</v>
      </c>
      <c r="E50" s="33"/>
      <c r="F50" s="33"/>
      <c r="G50" s="33">
        <v>3</v>
      </c>
      <c r="H50" s="33"/>
      <c r="I50" s="33">
        <f>G50*100/Q50</f>
        <v>10.344827586206897</v>
      </c>
      <c r="J50" s="33"/>
      <c r="K50" s="33"/>
      <c r="L50" s="33">
        <v>1</v>
      </c>
      <c r="N50" s="33">
        <f>L50*100/Q50</f>
        <v>3.4482758620689653</v>
      </c>
      <c r="O50" s="33"/>
      <c r="P50" s="33"/>
      <c r="Q50" s="33">
        <f>B50+G50+L50</f>
        <v>29</v>
      </c>
      <c r="R50" s="33"/>
      <c r="S50" s="33">
        <f>D50+I50+N50</f>
        <v>100.00000000000001</v>
      </c>
    </row>
    <row r="51" spans="2:19" s="6" customFormat="1" ht="4.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N51" s="33"/>
      <c r="O51" s="33"/>
      <c r="P51" s="33"/>
      <c r="Q51" s="33"/>
      <c r="R51" s="33"/>
      <c r="S51" s="33"/>
    </row>
    <row r="52" spans="1:19" s="6" customFormat="1" ht="11.25">
      <c r="A52" s="6" t="s">
        <v>39</v>
      </c>
      <c r="B52" s="33">
        <v>8</v>
      </c>
      <c r="C52" s="33"/>
      <c r="D52" s="33">
        <f>B52*100/Q52</f>
        <v>66.66666666666667</v>
      </c>
      <c r="E52" s="33"/>
      <c r="F52" s="33"/>
      <c r="G52" s="33">
        <v>2</v>
      </c>
      <c r="H52" s="33"/>
      <c r="I52" s="33">
        <f>G52*100/Q52</f>
        <v>16.666666666666668</v>
      </c>
      <c r="J52" s="33"/>
      <c r="K52" s="33"/>
      <c r="L52" s="33">
        <v>2</v>
      </c>
      <c r="N52" s="33">
        <f>L52*100/Q52</f>
        <v>16.666666666666668</v>
      </c>
      <c r="O52" s="33"/>
      <c r="P52" s="33"/>
      <c r="Q52" s="33">
        <f>B52+G52+L52</f>
        <v>12</v>
      </c>
      <c r="R52" s="33"/>
      <c r="S52" s="33">
        <f>D52+I52+N52</f>
        <v>100.00000000000001</v>
      </c>
    </row>
    <row r="53" spans="2:19" s="6" customFormat="1" ht="4.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N53" s="33"/>
      <c r="O53" s="33"/>
      <c r="P53" s="33"/>
      <c r="Q53" s="33"/>
      <c r="R53" s="33"/>
      <c r="S53" s="33"/>
    </row>
    <row r="54" spans="1:19" s="6" customFormat="1" ht="11.25">
      <c r="A54" s="6" t="s">
        <v>57</v>
      </c>
      <c r="B54" s="33">
        <v>67</v>
      </c>
      <c r="C54" s="33"/>
      <c r="D54" s="33">
        <f>B54*100/Q54</f>
        <v>88.15789473684211</v>
      </c>
      <c r="E54" s="33"/>
      <c r="F54" s="33"/>
      <c r="G54" s="33">
        <v>7</v>
      </c>
      <c r="H54" s="33"/>
      <c r="I54" s="33">
        <f>G54*100/Q54</f>
        <v>9.210526315789474</v>
      </c>
      <c r="J54" s="33"/>
      <c r="K54" s="33"/>
      <c r="L54" s="33">
        <v>2</v>
      </c>
      <c r="N54" s="33">
        <f>L54*100/Q54</f>
        <v>2.6315789473684212</v>
      </c>
      <c r="O54" s="33"/>
      <c r="P54" s="33"/>
      <c r="Q54" s="33">
        <f>B54+G54+L54</f>
        <v>76</v>
      </c>
      <c r="R54" s="33"/>
      <c r="S54" s="33">
        <f>D54+I54+N54</f>
        <v>100.00000000000001</v>
      </c>
    </row>
    <row r="55" spans="2:19" s="6" customFormat="1" ht="4.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N55" s="33"/>
      <c r="O55" s="33"/>
      <c r="P55" s="33"/>
      <c r="Q55" s="33"/>
      <c r="R55" s="33"/>
      <c r="S55" s="33"/>
    </row>
    <row r="56" spans="1:19" s="8" customFormat="1" ht="11.25">
      <c r="A56" s="16" t="s">
        <v>60</v>
      </c>
      <c r="B56" s="40">
        <f>SUM(B48:B54)</f>
        <v>130</v>
      </c>
      <c r="C56" s="40"/>
      <c r="D56" s="33">
        <f>B56*100/Q56</f>
        <v>84.9673202614379</v>
      </c>
      <c r="E56" s="40"/>
      <c r="F56" s="40"/>
      <c r="G56" s="40">
        <f>SUM(G48:G54)</f>
        <v>17</v>
      </c>
      <c r="H56" s="40"/>
      <c r="I56" s="33">
        <f>G56*100/Q56</f>
        <v>11.11111111111111</v>
      </c>
      <c r="J56" s="40"/>
      <c r="K56" s="40"/>
      <c r="L56" s="40">
        <f>SUM(L48:L54)</f>
        <v>6</v>
      </c>
      <c r="N56" s="33">
        <f>L56*100/Q56</f>
        <v>3.9215686274509802</v>
      </c>
      <c r="O56" s="47"/>
      <c r="P56" s="47"/>
      <c r="Q56" s="40">
        <f>SUM(Q48:Q54)</f>
        <v>153</v>
      </c>
      <c r="R56" s="47"/>
      <c r="S56" s="40">
        <f>D56+I56+N56</f>
        <v>100</v>
      </c>
    </row>
    <row r="57" spans="1:20" s="6" customFormat="1" ht="4.5" customHeight="1">
      <c r="A57" s="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7"/>
    </row>
    <row r="58" s="4" customFormat="1" ht="12"/>
    <row r="60" ht="12.75">
      <c r="A60" s="2" t="s">
        <v>251</v>
      </c>
    </row>
    <row r="61" s="2" customFormat="1" ht="12.75">
      <c r="A61" s="2" t="s">
        <v>269</v>
      </c>
    </row>
    <row r="62" spans="1:20" ht="12.75">
      <c r="A62" s="1"/>
      <c r="O62" s="1"/>
      <c r="P62" s="1"/>
      <c r="Q62" s="1"/>
      <c r="R62" s="1"/>
      <c r="S62" s="1"/>
      <c r="T62" s="1"/>
    </row>
    <row r="63" spans="1:20" s="6" customFormat="1" ht="11.25">
      <c r="A63" s="5" t="s">
        <v>78</v>
      </c>
      <c r="B63" s="10" t="s">
        <v>98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5"/>
      <c r="Q63" s="10" t="s">
        <v>115</v>
      </c>
      <c r="R63" s="10"/>
      <c r="S63" s="10"/>
      <c r="T63" s="10"/>
    </row>
    <row r="64" spans="2:15" s="6" customFormat="1" ht="11.25">
      <c r="B64" s="10" t="s">
        <v>62</v>
      </c>
      <c r="C64" s="10"/>
      <c r="D64" s="10"/>
      <c r="E64" s="10"/>
      <c r="G64" s="10" t="s">
        <v>147</v>
      </c>
      <c r="H64" s="10"/>
      <c r="I64" s="10"/>
      <c r="J64" s="10"/>
      <c r="L64" s="10" t="s">
        <v>64</v>
      </c>
      <c r="M64" s="10"/>
      <c r="N64" s="10"/>
      <c r="O64" s="10"/>
    </row>
    <row r="65" spans="1:20" s="6" customFormat="1" ht="11.25">
      <c r="A65" s="7"/>
      <c r="B65" s="7" t="s">
        <v>114</v>
      </c>
      <c r="C65" s="7"/>
      <c r="D65" s="7" t="s">
        <v>33</v>
      </c>
      <c r="E65" s="7"/>
      <c r="F65" s="7"/>
      <c r="G65" s="7" t="s">
        <v>114</v>
      </c>
      <c r="H65" s="7"/>
      <c r="I65" s="7" t="s">
        <v>33</v>
      </c>
      <c r="J65" s="7"/>
      <c r="K65" s="7"/>
      <c r="L65" s="7" t="s">
        <v>114</v>
      </c>
      <c r="M65" s="7"/>
      <c r="N65" s="7" t="s">
        <v>33</v>
      </c>
      <c r="O65" s="7"/>
      <c r="P65" s="7"/>
      <c r="Q65" s="7" t="s">
        <v>114</v>
      </c>
      <c r="R65" s="7"/>
      <c r="S65" s="7" t="s">
        <v>33</v>
      </c>
      <c r="T65" s="7"/>
    </row>
    <row r="66" s="6" customFormat="1" ht="7.5" customHeight="1"/>
    <row r="67" spans="1:19" s="6" customFormat="1" ht="11.25">
      <c r="A67" s="6" t="s">
        <v>37</v>
      </c>
      <c r="B67" s="33">
        <v>54</v>
      </c>
      <c r="C67" s="33"/>
      <c r="D67" s="33">
        <f>B67*100/Q67</f>
        <v>87.09677419354838</v>
      </c>
      <c r="E67" s="33"/>
      <c r="F67" s="33"/>
      <c r="G67" s="33">
        <v>4</v>
      </c>
      <c r="H67" s="33"/>
      <c r="I67" s="33">
        <f>G67*100/Q67</f>
        <v>6.451612903225806</v>
      </c>
      <c r="J67" s="33"/>
      <c r="K67" s="33"/>
      <c r="L67" s="33">
        <v>4</v>
      </c>
      <c r="N67" s="33">
        <f>L67*100/Q67</f>
        <v>6.451612903225806</v>
      </c>
      <c r="O67" s="33"/>
      <c r="P67" s="33"/>
      <c r="Q67" s="33">
        <f>B67+G67+L67</f>
        <v>62</v>
      </c>
      <c r="R67" s="33"/>
      <c r="S67" s="33">
        <f>D67+I67+N67</f>
        <v>100</v>
      </c>
    </row>
    <row r="68" spans="2:19" s="6" customFormat="1" ht="4.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N68" s="33"/>
      <c r="O68" s="33"/>
      <c r="P68" s="33"/>
      <c r="Q68" s="33"/>
      <c r="R68" s="33"/>
      <c r="S68" s="33"/>
    </row>
    <row r="69" spans="1:19" s="6" customFormat="1" ht="11.25">
      <c r="A69" s="6" t="s">
        <v>38</v>
      </c>
      <c r="B69" s="33">
        <v>37</v>
      </c>
      <c r="C69" s="33"/>
      <c r="D69" s="33">
        <f>B69*100/Q69</f>
        <v>86.04651162790698</v>
      </c>
      <c r="E69" s="33"/>
      <c r="F69" s="33"/>
      <c r="G69" s="33">
        <v>6</v>
      </c>
      <c r="H69" s="33"/>
      <c r="I69" s="33">
        <f>G69*100/Q69</f>
        <v>13.953488372093023</v>
      </c>
      <c r="J69" s="33"/>
      <c r="K69" s="33"/>
      <c r="L69" s="33">
        <v>0</v>
      </c>
      <c r="N69" s="33">
        <f>L69*100/Q69</f>
        <v>0</v>
      </c>
      <c r="O69" s="33"/>
      <c r="P69" s="33"/>
      <c r="Q69" s="33">
        <f>B69+G69+L69</f>
        <v>43</v>
      </c>
      <c r="R69" s="33"/>
      <c r="S69" s="33">
        <f>D69+I69+N69</f>
        <v>100</v>
      </c>
    </row>
    <row r="70" spans="2:19" s="6" customFormat="1" ht="4.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N70" s="33"/>
      <c r="O70" s="33"/>
      <c r="P70" s="33"/>
      <c r="Q70" s="33"/>
      <c r="R70" s="33"/>
      <c r="S70" s="33"/>
    </row>
    <row r="71" spans="1:19" s="6" customFormat="1" ht="11.25">
      <c r="A71" s="6" t="s">
        <v>39</v>
      </c>
      <c r="B71" s="33">
        <v>17</v>
      </c>
      <c r="C71" s="33"/>
      <c r="D71" s="33">
        <f>B71*100/Q71</f>
        <v>80.95238095238095</v>
      </c>
      <c r="E71" s="33"/>
      <c r="F71" s="33"/>
      <c r="G71" s="33">
        <v>2</v>
      </c>
      <c r="H71" s="33"/>
      <c r="I71" s="33">
        <f>G71*100/Q71</f>
        <v>9.523809523809524</v>
      </c>
      <c r="J71" s="33"/>
      <c r="K71" s="33"/>
      <c r="L71" s="33">
        <v>2</v>
      </c>
      <c r="N71" s="33">
        <f>L71*100/Q71</f>
        <v>9.523809523809524</v>
      </c>
      <c r="O71" s="33"/>
      <c r="P71" s="33"/>
      <c r="Q71" s="33">
        <f>B71+G71+L71</f>
        <v>21</v>
      </c>
      <c r="R71" s="33"/>
      <c r="S71" s="33">
        <f>D71+I71+N71</f>
        <v>99.99999999999999</v>
      </c>
    </row>
    <row r="72" spans="2:19" s="6" customFormat="1" ht="4.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N72" s="33"/>
      <c r="O72" s="33"/>
      <c r="P72" s="33"/>
      <c r="Q72" s="33"/>
      <c r="R72" s="33"/>
      <c r="S72" s="33"/>
    </row>
    <row r="73" spans="1:19" s="6" customFormat="1" ht="11.25">
      <c r="A73" s="6" t="s">
        <v>57</v>
      </c>
      <c r="B73" s="33">
        <v>149</v>
      </c>
      <c r="C73" s="33"/>
      <c r="D73" s="33">
        <f>B73*100/Q73</f>
        <v>89.22155688622755</v>
      </c>
      <c r="E73" s="33"/>
      <c r="F73" s="33"/>
      <c r="G73" s="33">
        <v>14</v>
      </c>
      <c r="H73" s="33"/>
      <c r="I73" s="33">
        <f>G73*100/Q73</f>
        <v>8.383233532934131</v>
      </c>
      <c r="J73" s="33"/>
      <c r="K73" s="33"/>
      <c r="L73" s="33">
        <v>4</v>
      </c>
      <c r="N73" s="33">
        <f>L73*100/Q73</f>
        <v>2.395209580838323</v>
      </c>
      <c r="O73" s="33"/>
      <c r="P73" s="33"/>
      <c r="Q73" s="33">
        <f>B73+G73+L73</f>
        <v>167</v>
      </c>
      <c r="R73" s="33"/>
      <c r="S73" s="33">
        <f>D73+I73+N73</f>
        <v>100</v>
      </c>
    </row>
    <row r="74" spans="2:19" s="6" customFormat="1" ht="4.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N74" s="33"/>
      <c r="O74" s="33"/>
      <c r="P74" s="33"/>
      <c r="Q74" s="33"/>
      <c r="R74" s="33"/>
      <c r="S74" s="33"/>
    </row>
    <row r="75" spans="1:19" s="8" customFormat="1" ht="11.25">
      <c r="A75" s="16" t="s">
        <v>60</v>
      </c>
      <c r="B75" s="40">
        <f>SUM(B67:B73)</f>
        <v>257</v>
      </c>
      <c r="C75" s="40"/>
      <c r="D75" s="33">
        <f>B75*100/Q75</f>
        <v>87.71331058020478</v>
      </c>
      <c r="E75" s="40"/>
      <c r="F75" s="40"/>
      <c r="G75" s="40">
        <f>SUM(G67:G73)</f>
        <v>26</v>
      </c>
      <c r="H75" s="40"/>
      <c r="I75" s="33">
        <f>G75*100/Q75</f>
        <v>8.873720136518772</v>
      </c>
      <c r="J75" s="40"/>
      <c r="K75" s="40"/>
      <c r="L75" s="40">
        <f>SUM(L67:L73)</f>
        <v>10</v>
      </c>
      <c r="N75" s="33">
        <f>L75*100/Q75</f>
        <v>3.4129692832764507</v>
      </c>
      <c r="O75" s="47"/>
      <c r="P75" s="47"/>
      <c r="Q75" s="40">
        <f>SUM(Q67:Q73)</f>
        <v>293</v>
      </c>
      <c r="R75" s="47"/>
      <c r="S75" s="40">
        <f>D75+I75+N75</f>
        <v>100</v>
      </c>
    </row>
    <row r="76" spans="1:20" s="6" customFormat="1" ht="4.5" customHeight="1">
      <c r="A76" s="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7"/>
    </row>
    <row r="77" s="4" customFormat="1" ht="12"/>
  </sheetData>
  <sheetProtection password="DE4F" sheet="1" objects="1" scenarios="1"/>
  <printOptions/>
  <pageMargins left="0.7874015748031497" right="0.35433070866141736" top="0.5905511811023623" bottom="0.5118110236220472" header="0.3149606299212598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N122"/>
  <sheetViews>
    <sheetView showGridLines="0" workbookViewId="0" topLeftCell="A1">
      <selection activeCell="A59" sqref="A59"/>
    </sheetView>
  </sheetViews>
  <sheetFormatPr defaultColWidth="9.140625" defaultRowHeight="12.75"/>
  <cols>
    <col min="1" max="1" width="22.28125" style="0" customWidth="1"/>
    <col min="2" max="2" width="4.28125" style="0" customWidth="1"/>
    <col min="3" max="3" width="5.421875" style="0" customWidth="1"/>
    <col min="4" max="4" width="8.57421875" style="0" customWidth="1"/>
    <col min="5" max="5" width="5.140625" style="36" customWidth="1"/>
    <col min="6" max="6" width="3.7109375" style="36" customWidth="1"/>
    <col min="7" max="7" width="3.57421875" style="36" customWidth="1"/>
    <col min="8" max="8" width="2.7109375" style="36" customWidth="1"/>
    <col min="9" max="9" width="2.8515625" style="36" customWidth="1"/>
    <col min="10" max="10" width="5.00390625" style="36" customWidth="1"/>
    <col min="11" max="11" width="3.00390625" style="0" customWidth="1"/>
    <col min="12" max="13" width="2.7109375" style="0" customWidth="1"/>
    <col min="14" max="14" width="6.57421875" style="0" customWidth="1"/>
    <col min="15" max="15" width="4.28125" style="0" customWidth="1"/>
  </cols>
  <sheetData>
    <row r="1" spans="5:11" s="18" customFormat="1" ht="18">
      <c r="E1" s="35"/>
      <c r="F1" s="35"/>
      <c r="G1" s="35"/>
      <c r="H1" s="35"/>
      <c r="I1" s="43"/>
      <c r="K1" s="85" t="s">
        <v>148</v>
      </c>
    </row>
    <row r="4" spans="1:10" s="2" customFormat="1" ht="12.75">
      <c r="A4" s="2" t="s">
        <v>263</v>
      </c>
      <c r="I4" s="37"/>
      <c r="J4" s="37"/>
    </row>
    <row r="5" spans="1:10" s="2" customFormat="1" ht="12.75">
      <c r="A5" s="2" t="s">
        <v>273</v>
      </c>
      <c r="I5" s="37"/>
      <c r="J5" s="37"/>
    </row>
    <row r="6" spans="1:10" s="2" customFormat="1" ht="12.75">
      <c r="A6" s="2" t="s">
        <v>274</v>
      </c>
      <c r="I6" s="37"/>
      <c r="J6" s="37"/>
    </row>
    <row r="7" spans="1:10" s="2" customFormat="1" ht="12.75">
      <c r="A7" s="2" t="s">
        <v>275</v>
      </c>
      <c r="I7" s="37"/>
      <c r="J7" s="37"/>
    </row>
    <row r="8" spans="1:14" ht="12.75">
      <c r="A8" s="1"/>
      <c r="B8" s="1"/>
      <c r="C8" s="1"/>
      <c r="D8" s="1"/>
      <c r="E8" s="38"/>
      <c r="F8" s="38"/>
      <c r="G8" s="38"/>
      <c r="H8" s="38"/>
      <c r="I8" s="38"/>
      <c r="J8" s="38"/>
      <c r="K8" s="1"/>
      <c r="L8" s="3"/>
      <c r="M8" s="3"/>
      <c r="N8" s="3"/>
    </row>
    <row r="9" spans="1:14" s="4" customFormat="1" ht="12">
      <c r="A9" s="6" t="s">
        <v>231</v>
      </c>
      <c r="B9" s="5"/>
      <c r="C9" s="5"/>
      <c r="D9" s="5"/>
      <c r="E9" s="40" t="s">
        <v>158</v>
      </c>
      <c r="F9" s="46"/>
      <c r="G9" s="46"/>
      <c r="H9" s="46"/>
      <c r="I9" s="46"/>
      <c r="J9" s="46"/>
      <c r="K9" s="14"/>
      <c r="L9" s="95"/>
      <c r="M9" s="14"/>
      <c r="N9" s="14"/>
    </row>
    <row r="10" spans="1:14" s="4" customFormat="1" ht="12">
      <c r="A10" s="6" t="s">
        <v>75</v>
      </c>
      <c r="B10" s="5"/>
      <c r="C10" s="5"/>
      <c r="D10" s="5"/>
      <c r="E10" s="40" t="s">
        <v>159</v>
      </c>
      <c r="F10" s="46"/>
      <c r="G10" s="46"/>
      <c r="H10" s="46"/>
      <c r="I10" s="46"/>
      <c r="J10" s="46"/>
      <c r="K10" s="14"/>
      <c r="L10" s="14"/>
      <c r="M10" s="14"/>
      <c r="N10" s="14"/>
    </row>
    <row r="11" spans="1:14" s="4" customFormat="1" ht="12">
      <c r="A11" s="6" t="s">
        <v>42</v>
      </c>
      <c r="B11" s="5"/>
      <c r="C11" s="5"/>
      <c r="D11" s="5"/>
      <c r="E11" s="48" t="s">
        <v>160</v>
      </c>
      <c r="F11" s="34"/>
      <c r="G11" s="34"/>
      <c r="H11" s="34"/>
      <c r="I11" s="34"/>
      <c r="J11" s="34"/>
      <c r="K11" s="15"/>
      <c r="L11" s="15"/>
      <c r="M11" s="14"/>
      <c r="N11" s="14"/>
    </row>
    <row r="12" spans="1:12" s="4" customFormat="1" ht="12">
      <c r="A12" s="7"/>
      <c r="B12" s="7"/>
      <c r="C12" s="7"/>
      <c r="D12" s="7"/>
      <c r="E12" s="48" t="s">
        <v>157</v>
      </c>
      <c r="F12" s="34"/>
      <c r="G12" s="34"/>
      <c r="H12" s="34"/>
      <c r="I12" s="48" t="s">
        <v>161</v>
      </c>
      <c r="J12" s="34"/>
      <c r="K12" s="15"/>
      <c r="L12" s="45"/>
    </row>
    <row r="13" ht="6" customHeight="1"/>
    <row r="14" spans="1:12" s="4" customFormat="1" ht="12">
      <c r="A14" s="16" t="s">
        <v>44</v>
      </c>
      <c r="B14" s="31"/>
      <c r="C14" s="31"/>
      <c r="D14" s="31"/>
      <c r="E14" s="74"/>
      <c r="F14" s="74"/>
      <c r="G14" s="39"/>
      <c r="H14" s="39"/>
      <c r="I14" s="74"/>
      <c r="J14" s="39"/>
      <c r="K14" s="74"/>
      <c r="L14" s="14"/>
    </row>
    <row r="15" spans="1:12" s="4" customFormat="1" ht="12">
      <c r="A15" s="6" t="s">
        <v>164</v>
      </c>
      <c r="B15" s="30"/>
      <c r="C15" s="30"/>
      <c r="D15" s="32"/>
      <c r="E15" s="74"/>
      <c r="F15" s="41"/>
      <c r="G15" s="39"/>
      <c r="H15" s="39"/>
      <c r="I15" s="41"/>
      <c r="J15" s="39"/>
      <c r="K15" s="41"/>
      <c r="L15" s="6"/>
    </row>
    <row r="16" spans="1:12" s="4" customFormat="1" ht="12">
      <c r="A16" s="6" t="s">
        <v>165</v>
      </c>
      <c r="B16" s="30"/>
      <c r="C16" s="30"/>
      <c r="D16" s="32"/>
      <c r="E16" s="74">
        <v>71</v>
      </c>
      <c r="F16" s="41"/>
      <c r="G16" s="39"/>
      <c r="H16" s="39"/>
      <c r="I16" s="41"/>
      <c r="J16" s="39">
        <v>82.00836820083683</v>
      </c>
      <c r="K16" s="41"/>
      <c r="L16" s="6"/>
    </row>
    <row r="17" spans="1:12" s="4" customFormat="1" ht="4.5" customHeight="1">
      <c r="A17" s="6"/>
      <c r="B17" s="30"/>
      <c r="C17" s="30"/>
      <c r="D17" s="32"/>
      <c r="E17" s="74"/>
      <c r="F17" s="41"/>
      <c r="G17" s="39"/>
      <c r="H17" s="39"/>
      <c r="I17" s="41"/>
      <c r="J17" s="39"/>
      <c r="K17" s="41"/>
      <c r="L17" s="6"/>
    </row>
    <row r="18" spans="1:12" s="4" customFormat="1" ht="12">
      <c r="A18" s="6" t="s">
        <v>166</v>
      </c>
      <c r="B18" s="30"/>
      <c r="C18" s="30"/>
      <c r="D18" s="32"/>
      <c r="E18" s="74"/>
      <c r="F18" s="41"/>
      <c r="G18" s="39"/>
      <c r="H18" s="39"/>
      <c r="I18" s="41"/>
      <c r="J18" s="39"/>
      <c r="K18" s="41"/>
      <c r="L18" s="6"/>
    </row>
    <row r="19" spans="1:12" s="4" customFormat="1" ht="12">
      <c r="A19" s="6" t="s">
        <v>167</v>
      </c>
      <c r="B19" s="30"/>
      <c r="C19" s="30"/>
      <c r="D19" s="32"/>
      <c r="E19" s="74">
        <v>77</v>
      </c>
      <c r="F19" s="41"/>
      <c r="G19" s="39"/>
      <c r="H19" s="39"/>
      <c r="I19" s="41"/>
      <c r="J19" s="39">
        <v>85.85858585858585</v>
      </c>
      <c r="K19" s="41"/>
      <c r="L19" s="6"/>
    </row>
    <row r="20" spans="1:12" s="4" customFormat="1" ht="4.5" customHeight="1">
      <c r="A20" s="20"/>
      <c r="B20" s="81"/>
      <c r="C20" s="81"/>
      <c r="D20" s="81"/>
      <c r="E20" s="89"/>
      <c r="F20" s="90"/>
      <c r="G20" s="91"/>
      <c r="H20" s="91"/>
      <c r="I20" s="90"/>
      <c r="J20" s="91"/>
      <c r="K20" s="90"/>
      <c r="L20" s="90"/>
    </row>
    <row r="21" spans="1:12" s="4" customFormat="1" ht="4.5" customHeight="1">
      <c r="A21" s="6"/>
      <c r="B21" s="30"/>
      <c r="C21" s="30"/>
      <c r="D21" s="32"/>
      <c r="E21" s="74"/>
      <c r="F21" s="41"/>
      <c r="G21" s="39"/>
      <c r="H21" s="39"/>
      <c r="I21" s="41"/>
      <c r="J21" s="39"/>
      <c r="K21" s="41"/>
      <c r="L21" s="6"/>
    </row>
    <row r="22" spans="1:10" s="16" customFormat="1" ht="10.5">
      <c r="A22" s="16" t="s">
        <v>43</v>
      </c>
      <c r="J22" s="47"/>
    </row>
    <row r="23" spans="1:12" s="4" customFormat="1" ht="12">
      <c r="A23" s="6" t="s">
        <v>168</v>
      </c>
      <c r="B23" s="30"/>
      <c r="C23" s="30"/>
      <c r="D23" s="32"/>
      <c r="E23" s="74"/>
      <c r="F23" s="41"/>
      <c r="G23" s="39"/>
      <c r="H23" s="39"/>
      <c r="I23" s="41"/>
      <c r="J23" s="39"/>
      <c r="K23" s="41"/>
      <c r="L23" s="6"/>
    </row>
    <row r="24" spans="1:12" s="4" customFormat="1" ht="12">
      <c r="A24" s="6" t="s">
        <v>169</v>
      </c>
      <c r="B24" s="30"/>
      <c r="C24" s="30"/>
      <c r="D24" s="32"/>
      <c r="E24" s="74"/>
      <c r="F24" s="41"/>
      <c r="G24" s="39"/>
      <c r="H24" s="39"/>
      <c r="I24" s="41"/>
      <c r="J24" s="39"/>
      <c r="K24" s="41"/>
      <c r="L24" s="6"/>
    </row>
    <row r="25" spans="1:12" s="4" customFormat="1" ht="12">
      <c r="A25" s="6" t="s">
        <v>170</v>
      </c>
      <c r="B25" s="30"/>
      <c r="C25" s="30"/>
      <c r="D25" s="32"/>
      <c r="E25" s="74">
        <v>71</v>
      </c>
      <c r="F25" s="41"/>
      <c r="G25" s="39"/>
      <c r="H25" s="39"/>
      <c r="I25" s="41"/>
      <c r="J25" s="39">
        <v>82.93650793650794</v>
      </c>
      <c r="K25" s="41"/>
      <c r="L25" s="6"/>
    </row>
    <row r="26" spans="1:12" s="4" customFormat="1" ht="4.5" customHeight="1">
      <c r="A26" s="6"/>
      <c r="B26" s="30"/>
      <c r="C26" s="30"/>
      <c r="D26" s="32"/>
      <c r="E26" s="74"/>
      <c r="F26" s="41"/>
      <c r="G26" s="39"/>
      <c r="H26" s="39"/>
      <c r="I26" s="41"/>
      <c r="J26" s="39"/>
      <c r="K26" s="41"/>
      <c r="L26" s="6"/>
    </row>
    <row r="27" spans="1:12" s="4" customFormat="1" ht="12">
      <c r="A27" s="6" t="s">
        <v>187</v>
      </c>
      <c r="B27" s="30"/>
      <c r="C27" s="30"/>
      <c r="D27" s="32"/>
      <c r="E27" s="74"/>
      <c r="F27" s="41"/>
      <c r="G27" s="39"/>
      <c r="H27" s="39"/>
      <c r="I27" s="41"/>
      <c r="J27" s="39"/>
      <c r="K27" s="41"/>
      <c r="L27" s="6"/>
    </row>
    <row r="28" spans="1:12" s="4" customFormat="1" ht="12">
      <c r="A28" s="6" t="s">
        <v>155</v>
      </c>
      <c r="B28" s="30"/>
      <c r="C28" s="30"/>
      <c r="D28" s="32"/>
      <c r="E28" s="74"/>
      <c r="F28" s="41"/>
      <c r="G28" s="39"/>
      <c r="H28" s="39"/>
      <c r="I28" s="41"/>
      <c r="J28" s="39"/>
      <c r="K28" s="41"/>
      <c r="L28" s="6"/>
    </row>
    <row r="29" spans="1:12" s="4" customFormat="1" ht="12">
      <c r="A29" s="6" t="s">
        <v>31</v>
      </c>
      <c r="B29" s="30"/>
      <c r="C29" s="30"/>
      <c r="D29" s="32"/>
      <c r="E29" s="74">
        <v>71</v>
      </c>
      <c r="F29" s="41"/>
      <c r="G29" s="39"/>
      <c r="H29" s="39"/>
      <c r="I29" s="41"/>
      <c r="J29" s="39">
        <v>84.9673202614379</v>
      </c>
      <c r="K29" s="41"/>
      <c r="L29" s="6"/>
    </row>
    <row r="30" spans="1:12" s="4" customFormat="1" ht="4.5" customHeight="1">
      <c r="A30" s="20"/>
      <c r="B30" s="81"/>
      <c r="C30" s="81"/>
      <c r="D30" s="81"/>
      <c r="E30" s="89"/>
      <c r="F30" s="90"/>
      <c r="G30" s="91"/>
      <c r="H30" s="91"/>
      <c r="I30" s="90"/>
      <c r="J30" s="91"/>
      <c r="K30" s="90"/>
      <c r="L30" s="90"/>
    </row>
    <row r="31" spans="1:12" s="4" customFormat="1" ht="4.5" customHeight="1">
      <c r="A31" s="6"/>
      <c r="B31" s="30"/>
      <c r="C31" s="30"/>
      <c r="D31" s="32"/>
      <c r="E31" s="74"/>
      <c r="F31" s="41"/>
      <c r="G31" s="39"/>
      <c r="H31" s="39"/>
      <c r="I31" s="41"/>
      <c r="J31" s="39"/>
      <c r="K31" s="41"/>
      <c r="L31" s="6"/>
    </row>
    <row r="32" spans="1:10" s="16" customFormat="1" ht="10.5">
      <c r="A32" s="16" t="s">
        <v>32</v>
      </c>
      <c r="J32" s="47"/>
    </row>
    <row r="33" spans="1:12" s="4" customFormat="1" ht="12">
      <c r="A33" s="6" t="s">
        <v>171</v>
      </c>
      <c r="B33" s="30"/>
      <c r="C33" s="30"/>
      <c r="D33" s="32"/>
      <c r="E33" s="74"/>
      <c r="F33" s="41"/>
      <c r="G33" s="39"/>
      <c r="H33" s="39"/>
      <c r="I33" s="41"/>
      <c r="J33" s="39"/>
      <c r="K33" s="41"/>
      <c r="L33" s="6"/>
    </row>
    <row r="34" spans="1:12" s="4" customFormat="1" ht="12">
      <c r="A34" s="6" t="s">
        <v>172</v>
      </c>
      <c r="B34" s="30"/>
      <c r="C34" s="30"/>
      <c r="D34" s="32"/>
      <c r="E34" s="74"/>
      <c r="F34" s="41"/>
      <c r="G34" s="39"/>
      <c r="H34" s="39"/>
      <c r="I34" s="41"/>
      <c r="J34" s="39"/>
      <c r="K34" s="41"/>
      <c r="L34" s="6"/>
    </row>
    <row r="35" spans="1:12" s="4" customFormat="1" ht="12">
      <c r="A35" s="6" t="s">
        <v>173</v>
      </c>
      <c r="B35" s="30"/>
      <c r="C35" s="30"/>
      <c r="D35" s="32"/>
      <c r="E35" s="74">
        <v>64</v>
      </c>
      <c r="F35" s="41"/>
      <c r="G35" s="39"/>
      <c r="H35" s="39"/>
      <c r="I35" s="41"/>
      <c r="J35" s="39">
        <v>78.65853658536585</v>
      </c>
      <c r="K35" s="41"/>
      <c r="L35" s="6"/>
    </row>
    <row r="36" spans="1:12" s="4" customFormat="1" ht="4.5" customHeight="1">
      <c r="A36" s="20"/>
      <c r="B36" s="81"/>
      <c r="C36" s="81"/>
      <c r="D36" s="81"/>
      <c r="E36" s="89"/>
      <c r="F36" s="90"/>
      <c r="G36" s="91"/>
      <c r="H36" s="91"/>
      <c r="I36" s="90"/>
      <c r="J36" s="91"/>
      <c r="K36" s="90"/>
      <c r="L36" s="90"/>
    </row>
    <row r="37" spans="1:12" s="4" customFormat="1" ht="4.5" customHeight="1">
      <c r="A37" s="6"/>
      <c r="B37" s="30"/>
      <c r="C37" s="30"/>
      <c r="D37" s="32"/>
      <c r="E37" s="74"/>
      <c r="F37" s="41"/>
      <c r="G37" s="39"/>
      <c r="H37" s="39"/>
      <c r="I37" s="41"/>
      <c r="J37" s="39"/>
      <c r="K37" s="41"/>
      <c r="L37" s="6"/>
    </row>
    <row r="38" spans="1:10" s="16" customFormat="1" ht="10.5">
      <c r="A38" s="16" t="s">
        <v>17</v>
      </c>
      <c r="J38" s="47"/>
    </row>
    <row r="39" spans="1:12" s="4" customFormat="1" ht="12">
      <c r="A39" s="6" t="s">
        <v>174</v>
      </c>
      <c r="B39" s="30"/>
      <c r="C39" s="30"/>
      <c r="D39" s="32"/>
      <c r="E39" s="74"/>
      <c r="F39" s="41"/>
      <c r="G39" s="39"/>
      <c r="H39" s="39"/>
      <c r="I39" s="41"/>
      <c r="J39" s="39"/>
      <c r="K39" s="41"/>
      <c r="L39" s="6"/>
    </row>
    <row r="40" spans="1:12" s="4" customFormat="1" ht="12">
      <c r="A40" s="6" t="s">
        <v>175</v>
      </c>
      <c r="B40" s="30"/>
      <c r="C40" s="30"/>
      <c r="D40" s="32"/>
      <c r="E40" s="74"/>
      <c r="F40" s="41"/>
      <c r="G40" s="39"/>
      <c r="H40" s="39"/>
      <c r="I40" s="41"/>
      <c r="J40" s="39"/>
      <c r="K40" s="41"/>
      <c r="L40" s="6"/>
    </row>
    <row r="41" spans="1:12" s="4" customFormat="1" ht="12">
      <c r="A41" s="6" t="s">
        <v>176</v>
      </c>
      <c r="B41" s="30"/>
      <c r="C41" s="30"/>
      <c r="D41" s="32"/>
      <c r="E41" s="74">
        <v>75</v>
      </c>
      <c r="F41" s="41"/>
      <c r="G41" s="39"/>
      <c r="H41" s="39"/>
      <c r="I41" s="41"/>
      <c r="J41" s="39">
        <v>87.4015748031496</v>
      </c>
      <c r="K41" s="41"/>
      <c r="L41" s="6"/>
    </row>
    <row r="42" spans="1:12" s="4" customFormat="1" ht="4.5" customHeight="1">
      <c r="A42" s="6"/>
      <c r="B42" s="30"/>
      <c r="C42" s="30"/>
      <c r="D42" s="32"/>
      <c r="E42" s="74"/>
      <c r="F42" s="41"/>
      <c r="G42" s="39"/>
      <c r="H42" s="39"/>
      <c r="I42" s="41"/>
      <c r="J42" s="39"/>
      <c r="K42" s="41"/>
      <c r="L42" s="6"/>
    </row>
    <row r="43" spans="1:12" s="4" customFormat="1" ht="12">
      <c r="A43" s="6" t="s">
        <v>177</v>
      </c>
      <c r="B43" s="30"/>
      <c r="C43" s="30"/>
      <c r="D43" s="32"/>
      <c r="E43" s="74"/>
      <c r="F43" s="41"/>
      <c r="G43" s="39"/>
      <c r="H43" s="39"/>
      <c r="I43" s="41"/>
      <c r="J43" s="39"/>
      <c r="K43" s="41"/>
      <c r="L43" s="6"/>
    </row>
    <row r="44" spans="1:12" s="4" customFormat="1" ht="12">
      <c r="A44" s="6" t="s">
        <v>178</v>
      </c>
      <c r="B44" s="30"/>
      <c r="C44" s="30"/>
      <c r="D44" s="32"/>
      <c r="E44" s="74"/>
      <c r="F44" s="41"/>
      <c r="G44" s="39"/>
      <c r="H44" s="39"/>
      <c r="I44" s="41"/>
      <c r="J44" s="39"/>
      <c r="K44" s="41"/>
      <c r="L44" s="6"/>
    </row>
    <row r="45" spans="1:12" s="4" customFormat="1" ht="12">
      <c r="A45" s="6" t="s">
        <v>179</v>
      </c>
      <c r="B45" s="30"/>
      <c r="C45" s="30"/>
      <c r="D45" s="32"/>
      <c r="E45" s="74">
        <v>70</v>
      </c>
      <c r="F45" s="41"/>
      <c r="G45" s="39"/>
      <c r="H45" s="39"/>
      <c r="I45" s="41"/>
      <c r="J45" s="39">
        <v>74.05857740585775</v>
      </c>
      <c r="K45" s="41"/>
      <c r="L45" s="6"/>
    </row>
    <row r="46" spans="1:12" s="4" customFormat="1" ht="4.5" customHeight="1">
      <c r="A46" s="6"/>
      <c r="B46" s="30"/>
      <c r="C46" s="30"/>
      <c r="D46" s="32"/>
      <c r="E46" s="74"/>
      <c r="F46" s="41"/>
      <c r="G46" s="39"/>
      <c r="H46" s="39"/>
      <c r="I46" s="41"/>
      <c r="J46" s="39"/>
      <c r="K46" s="41"/>
      <c r="L46" s="6"/>
    </row>
    <row r="47" spans="1:12" s="4" customFormat="1" ht="12">
      <c r="A47" s="6" t="s">
        <v>180</v>
      </c>
      <c r="B47" s="30"/>
      <c r="C47" s="30"/>
      <c r="D47" s="32"/>
      <c r="E47" s="74"/>
      <c r="F47" s="41"/>
      <c r="G47" s="39"/>
      <c r="H47" s="39"/>
      <c r="I47" s="41"/>
      <c r="J47" s="39"/>
      <c r="K47" s="41"/>
      <c r="L47" s="6"/>
    </row>
    <row r="48" spans="1:12" s="4" customFormat="1" ht="12">
      <c r="A48" s="6" t="s">
        <v>181</v>
      </c>
      <c r="B48" s="30"/>
      <c r="C48" s="30"/>
      <c r="D48" s="32"/>
      <c r="E48" s="74"/>
      <c r="F48" s="41"/>
      <c r="G48" s="39"/>
      <c r="H48" s="39"/>
      <c r="I48" s="41"/>
      <c r="J48" s="39"/>
      <c r="K48" s="41"/>
      <c r="L48" s="6"/>
    </row>
    <row r="49" spans="1:12" s="4" customFormat="1" ht="12">
      <c r="A49" s="6" t="s">
        <v>182</v>
      </c>
      <c r="B49" s="30"/>
      <c r="C49" s="30"/>
      <c r="D49" s="32"/>
      <c r="E49" s="74">
        <v>75</v>
      </c>
      <c r="F49" s="41"/>
      <c r="G49" s="39"/>
      <c r="H49" s="39"/>
      <c r="I49" s="41"/>
      <c r="J49" s="39">
        <v>77.82426778242677</v>
      </c>
      <c r="K49" s="41"/>
      <c r="L49" s="6"/>
    </row>
    <row r="50" spans="1:12" s="4" customFormat="1" ht="4.5" customHeight="1">
      <c r="A50" s="6"/>
      <c r="B50" s="30"/>
      <c r="C50" s="30"/>
      <c r="D50" s="32"/>
      <c r="E50" s="74"/>
      <c r="F50" s="41"/>
      <c r="G50" s="39"/>
      <c r="H50" s="39"/>
      <c r="I50" s="41"/>
      <c r="J50" s="39"/>
      <c r="K50" s="41"/>
      <c r="L50" s="6"/>
    </row>
    <row r="51" spans="1:12" s="4" customFormat="1" ht="12">
      <c r="A51" s="6" t="s">
        <v>276</v>
      </c>
      <c r="B51" s="30"/>
      <c r="C51" s="30"/>
      <c r="D51" s="32"/>
      <c r="E51" s="74"/>
      <c r="F51" s="41"/>
      <c r="G51" s="39"/>
      <c r="H51" s="39"/>
      <c r="I51" s="41"/>
      <c r="J51" s="39"/>
      <c r="K51" s="41"/>
      <c r="L51" s="6"/>
    </row>
    <row r="52" spans="1:12" s="4" customFormat="1" ht="12">
      <c r="A52" s="6" t="s">
        <v>183</v>
      </c>
      <c r="B52" s="30"/>
      <c r="C52" s="30"/>
      <c r="D52" s="32"/>
      <c r="E52" s="74">
        <v>68</v>
      </c>
      <c r="F52" s="41"/>
      <c r="G52" s="39"/>
      <c r="H52" s="39"/>
      <c r="I52" s="41"/>
      <c r="J52" s="39">
        <v>73.33333333333333</v>
      </c>
      <c r="K52" s="41"/>
      <c r="L52" s="6"/>
    </row>
    <row r="53" spans="1:12" s="4" customFormat="1" ht="4.5" customHeight="1">
      <c r="A53" s="6"/>
      <c r="B53" s="30"/>
      <c r="C53" s="30"/>
      <c r="D53" s="32"/>
      <c r="E53" s="74"/>
      <c r="F53" s="41"/>
      <c r="G53" s="39"/>
      <c r="H53" s="39"/>
      <c r="I53" s="41"/>
      <c r="J53" s="39"/>
      <c r="K53" s="41"/>
      <c r="L53" s="6"/>
    </row>
    <row r="54" spans="1:12" s="4" customFormat="1" ht="12">
      <c r="A54" s="6" t="s">
        <v>184</v>
      </c>
      <c r="B54" s="30"/>
      <c r="C54" s="30"/>
      <c r="D54" s="32"/>
      <c r="E54" s="74"/>
      <c r="F54" s="41"/>
      <c r="G54" s="39"/>
      <c r="H54" s="39"/>
      <c r="I54" s="41"/>
      <c r="J54" s="39"/>
      <c r="K54" s="41"/>
      <c r="L54" s="6"/>
    </row>
    <row r="55" spans="1:12" s="4" customFormat="1" ht="12">
      <c r="A55" s="6" t="s">
        <v>185</v>
      </c>
      <c r="B55" s="30"/>
      <c r="C55" s="30"/>
      <c r="D55" s="32"/>
      <c r="E55" s="74"/>
      <c r="F55" s="41"/>
      <c r="G55" s="39"/>
      <c r="H55" s="39"/>
      <c r="I55" s="41"/>
      <c r="J55" s="39"/>
      <c r="K55" s="41"/>
      <c r="L55" s="6"/>
    </row>
    <row r="56" spans="1:12" s="4" customFormat="1" ht="12">
      <c r="A56" s="6" t="s">
        <v>156</v>
      </c>
      <c r="B56" s="30"/>
      <c r="C56" s="30"/>
      <c r="D56" s="32"/>
      <c r="E56" s="74">
        <v>82</v>
      </c>
      <c r="F56" s="41"/>
      <c r="G56" s="39"/>
      <c r="H56" s="39"/>
      <c r="I56" s="41"/>
      <c r="J56" s="39">
        <v>88.18565400843882</v>
      </c>
      <c r="K56" s="41"/>
      <c r="L56" s="6"/>
    </row>
    <row r="57" spans="1:12" s="4" customFormat="1" ht="4.5" customHeight="1">
      <c r="A57" s="6"/>
      <c r="B57" s="30"/>
      <c r="C57" s="30"/>
      <c r="D57" s="32"/>
      <c r="E57" s="74"/>
      <c r="F57" s="41"/>
      <c r="G57" s="39"/>
      <c r="H57" s="39"/>
      <c r="I57" s="41"/>
      <c r="J57" s="39"/>
      <c r="K57" s="41"/>
      <c r="L57" s="6"/>
    </row>
    <row r="58" spans="1:12" s="4" customFormat="1" ht="12">
      <c r="A58" s="6" t="s">
        <v>186</v>
      </c>
      <c r="B58" s="30"/>
      <c r="C58" s="30"/>
      <c r="D58" s="32"/>
      <c r="E58" s="74"/>
      <c r="F58" s="41"/>
      <c r="G58" s="39"/>
      <c r="H58" s="39"/>
      <c r="I58" s="41"/>
      <c r="J58" s="39"/>
      <c r="K58" s="41"/>
      <c r="L58" s="6"/>
    </row>
    <row r="59" spans="1:12" s="4" customFormat="1" ht="12">
      <c r="A59" s="6" t="s">
        <v>277</v>
      </c>
      <c r="B59" s="30"/>
      <c r="C59" s="30"/>
      <c r="D59" s="32"/>
      <c r="E59" s="74">
        <v>68</v>
      </c>
      <c r="F59" s="41"/>
      <c r="G59" s="39"/>
      <c r="H59" s="39"/>
      <c r="I59" s="41"/>
      <c r="J59" s="39">
        <v>70.93596059113301</v>
      </c>
      <c r="K59" s="41"/>
      <c r="L59" s="6"/>
    </row>
    <row r="60" spans="1:12" s="4" customFormat="1" ht="4.5" customHeight="1">
      <c r="A60" s="20"/>
      <c r="B60" s="81"/>
      <c r="C60" s="81"/>
      <c r="D60" s="81"/>
      <c r="E60" s="89"/>
      <c r="F60" s="90"/>
      <c r="G60" s="91"/>
      <c r="H60" s="91"/>
      <c r="I60" s="90"/>
      <c r="J60" s="91"/>
      <c r="K60" s="90"/>
      <c r="L60" s="90"/>
    </row>
    <row r="61" spans="1:12" s="4" customFormat="1" ht="4.5" customHeight="1">
      <c r="A61" s="6"/>
      <c r="B61" s="30"/>
      <c r="C61" s="30"/>
      <c r="D61" s="32"/>
      <c r="E61" s="74"/>
      <c r="F61" s="41"/>
      <c r="G61" s="39"/>
      <c r="H61" s="39"/>
      <c r="I61" s="41"/>
      <c r="J61" s="39"/>
      <c r="K61" s="41"/>
      <c r="L61" s="6"/>
    </row>
    <row r="62" spans="1:10" s="16" customFormat="1" ht="10.5">
      <c r="A62" s="16" t="s">
        <v>162</v>
      </c>
      <c r="J62" s="47"/>
    </row>
    <row r="63" spans="1:12" s="4" customFormat="1" ht="12">
      <c r="A63" s="6" t="s">
        <v>163</v>
      </c>
      <c r="B63" s="30"/>
      <c r="C63" s="30"/>
      <c r="D63" s="32"/>
      <c r="E63" s="74"/>
      <c r="F63" s="41"/>
      <c r="G63" s="39"/>
      <c r="H63" s="39"/>
      <c r="I63" s="41"/>
      <c r="J63" s="39"/>
      <c r="K63" s="41"/>
      <c r="L63" s="6"/>
    </row>
    <row r="64" spans="1:12" s="4" customFormat="1" ht="12">
      <c r="A64" s="5" t="s">
        <v>188</v>
      </c>
      <c r="B64" s="32"/>
      <c r="C64" s="32"/>
      <c r="D64" s="32"/>
      <c r="E64" s="79">
        <v>81</v>
      </c>
      <c r="F64" s="60"/>
      <c r="G64" s="46"/>
      <c r="H64" s="46"/>
      <c r="I64" s="60"/>
      <c r="J64" s="46">
        <v>87.71331058020478</v>
      </c>
      <c r="K64" s="60"/>
      <c r="L64" s="5"/>
    </row>
    <row r="65" spans="1:12" s="4" customFormat="1" ht="4.5" customHeight="1">
      <c r="A65" s="7"/>
      <c r="B65" s="72"/>
      <c r="C65" s="72"/>
      <c r="D65" s="72"/>
      <c r="E65" s="80"/>
      <c r="F65" s="52"/>
      <c r="G65" s="34"/>
      <c r="H65" s="34"/>
      <c r="I65" s="52"/>
      <c r="J65" s="34"/>
      <c r="K65" s="52"/>
      <c r="L65" s="7"/>
    </row>
    <row r="66" spans="5:10" s="50" customFormat="1" ht="12" customHeight="1">
      <c r="E66" s="69"/>
      <c r="F66" s="69"/>
      <c r="G66" s="69"/>
      <c r="H66" s="69"/>
      <c r="I66" s="69"/>
      <c r="J66" s="69"/>
    </row>
    <row r="67" spans="1:10" s="16" customFormat="1" ht="11.25">
      <c r="A67" s="16" t="s">
        <v>259</v>
      </c>
      <c r="E67" s="47"/>
      <c r="F67" s="47"/>
      <c r="G67" s="47"/>
      <c r="H67" s="47"/>
      <c r="I67" s="47"/>
      <c r="J67" s="47"/>
    </row>
    <row r="68" spans="1:10" s="5" customFormat="1" ht="11.25">
      <c r="A68" s="5" t="s">
        <v>260</v>
      </c>
      <c r="J68" s="40"/>
    </row>
    <row r="69" spans="1:10" s="14" customFormat="1" ht="12">
      <c r="A69" s="5" t="s">
        <v>261</v>
      </c>
      <c r="B69" s="5"/>
      <c r="C69" s="5"/>
      <c r="D69" s="5"/>
      <c r="E69" s="40"/>
      <c r="F69" s="46"/>
      <c r="G69" s="46"/>
      <c r="H69" s="46"/>
      <c r="I69" s="46"/>
      <c r="J69" s="46"/>
    </row>
    <row r="70" spans="1:11" s="14" customFormat="1" ht="12">
      <c r="A70" s="5" t="s">
        <v>262</v>
      </c>
      <c r="B70" s="5"/>
      <c r="C70" s="5"/>
      <c r="D70" s="5"/>
      <c r="E70" s="40"/>
      <c r="F70" s="46"/>
      <c r="G70" s="46"/>
      <c r="H70" s="46"/>
      <c r="I70" s="46"/>
      <c r="J70" s="40"/>
      <c r="K70" s="5"/>
    </row>
    <row r="71" spans="1:11" s="14" customFormat="1" ht="12">
      <c r="A71" s="5"/>
      <c r="B71" s="5"/>
      <c r="C71" s="5"/>
      <c r="D71" s="16"/>
      <c r="E71" s="40"/>
      <c r="F71" s="46"/>
      <c r="G71" s="46"/>
      <c r="H71" s="46"/>
      <c r="I71" s="47"/>
      <c r="J71" s="40"/>
      <c r="K71" s="5"/>
    </row>
    <row r="72" spans="1:11" s="14" customFormat="1" ht="12">
      <c r="A72" s="5"/>
      <c r="B72" s="5"/>
      <c r="C72" s="5"/>
      <c r="E72" s="46"/>
      <c r="F72" s="46"/>
      <c r="G72" s="46"/>
      <c r="H72" s="46"/>
      <c r="I72" s="40"/>
      <c r="J72" s="40"/>
      <c r="K72" s="5"/>
    </row>
    <row r="73" spans="1:11" s="14" customFormat="1" ht="12">
      <c r="A73" s="5"/>
      <c r="B73" s="5"/>
      <c r="C73" s="5"/>
      <c r="E73" s="46"/>
      <c r="F73" s="46"/>
      <c r="G73" s="46"/>
      <c r="H73" s="46"/>
      <c r="I73" s="40"/>
      <c r="J73" s="40"/>
      <c r="K73" s="5"/>
    </row>
    <row r="74" spans="1:11" s="14" customFormat="1" ht="12">
      <c r="A74" s="5"/>
      <c r="B74" s="5"/>
      <c r="C74" s="5"/>
      <c r="D74" s="5"/>
      <c r="E74" s="46"/>
      <c r="F74" s="40"/>
      <c r="G74" s="46"/>
      <c r="H74" s="46"/>
      <c r="I74" s="40"/>
      <c r="J74" s="40"/>
      <c r="K74" s="5"/>
    </row>
    <row r="75" spans="1:10" s="14" customFormat="1" ht="3" customHeight="1">
      <c r="A75" s="5"/>
      <c r="B75" s="5"/>
      <c r="C75" s="5"/>
      <c r="E75" s="46"/>
      <c r="F75" s="46"/>
      <c r="G75" s="40"/>
      <c r="H75" s="40"/>
      <c r="I75" s="46"/>
      <c r="J75" s="46"/>
    </row>
    <row r="76" spans="1:10" s="14" customFormat="1" ht="7.5" customHeight="1">
      <c r="A76" s="5"/>
      <c r="B76" s="5"/>
      <c r="C76" s="5"/>
      <c r="E76" s="46"/>
      <c r="F76" s="46"/>
      <c r="G76" s="40"/>
      <c r="H76" s="40"/>
      <c r="I76" s="46"/>
      <c r="J76" s="46"/>
    </row>
    <row r="77" spans="1:12" s="14" customFormat="1" ht="12">
      <c r="A77" s="5"/>
      <c r="B77" s="32"/>
      <c r="C77" s="32"/>
      <c r="D77" s="32"/>
      <c r="E77" s="79"/>
      <c r="F77" s="60"/>
      <c r="G77" s="46"/>
      <c r="H77" s="46"/>
      <c r="I77" s="60"/>
      <c r="J77" s="46"/>
      <c r="K77" s="60"/>
      <c r="L77" s="5"/>
    </row>
    <row r="78" spans="1:12" s="14" customFormat="1" ht="4.5" customHeight="1">
      <c r="A78" s="5"/>
      <c r="B78" s="32"/>
      <c r="C78" s="32"/>
      <c r="D78" s="32"/>
      <c r="E78" s="79"/>
      <c r="F78" s="60"/>
      <c r="G78" s="46"/>
      <c r="H78" s="46"/>
      <c r="I78" s="60"/>
      <c r="J78" s="46"/>
      <c r="K78" s="60"/>
      <c r="L78" s="5"/>
    </row>
    <row r="79" spans="1:12" s="14" customFormat="1" ht="12">
      <c r="A79" s="5"/>
      <c r="B79" s="32"/>
      <c r="C79" s="32"/>
      <c r="D79" s="32"/>
      <c r="E79" s="79"/>
      <c r="F79" s="60"/>
      <c r="G79" s="46"/>
      <c r="H79" s="46"/>
      <c r="I79" s="60"/>
      <c r="J79" s="46"/>
      <c r="K79" s="60"/>
      <c r="L79" s="5"/>
    </row>
    <row r="80" spans="1:12" s="14" customFormat="1" ht="4.5" customHeight="1">
      <c r="A80" s="5"/>
      <c r="B80" s="32"/>
      <c r="C80" s="32"/>
      <c r="D80" s="32"/>
      <c r="E80" s="79"/>
      <c r="F80" s="60"/>
      <c r="G80" s="46"/>
      <c r="H80" s="46"/>
      <c r="I80" s="60"/>
      <c r="J80" s="46"/>
      <c r="K80" s="60"/>
      <c r="L80" s="5"/>
    </row>
    <row r="81" spans="1:12" s="14" customFormat="1" ht="12">
      <c r="A81" s="5"/>
      <c r="B81" s="32"/>
      <c r="C81" s="32"/>
      <c r="D81" s="32"/>
      <c r="E81" s="79"/>
      <c r="F81" s="60"/>
      <c r="G81" s="46"/>
      <c r="H81" s="46"/>
      <c r="I81" s="60"/>
      <c r="J81" s="46"/>
      <c r="K81" s="60"/>
      <c r="L81" s="5"/>
    </row>
    <row r="82" spans="1:12" s="14" customFormat="1" ht="4.5" customHeight="1">
      <c r="A82" s="5"/>
      <c r="B82" s="32"/>
      <c r="C82" s="32"/>
      <c r="D82" s="32"/>
      <c r="E82" s="79"/>
      <c r="F82" s="60"/>
      <c r="G82" s="46"/>
      <c r="H82" s="46"/>
      <c r="I82" s="60"/>
      <c r="J82" s="46"/>
      <c r="K82" s="60"/>
      <c r="L82" s="5"/>
    </row>
    <row r="83" spans="1:12" s="14" customFormat="1" ht="12">
      <c r="A83" s="5"/>
      <c r="B83" s="32"/>
      <c r="C83" s="32"/>
      <c r="D83" s="32"/>
      <c r="E83" s="79"/>
      <c r="F83" s="60"/>
      <c r="G83" s="46"/>
      <c r="H83" s="46"/>
      <c r="I83" s="60"/>
      <c r="J83" s="46"/>
      <c r="K83" s="60"/>
      <c r="L83" s="5"/>
    </row>
    <row r="84" spans="1:12" s="14" customFormat="1" ht="4.5" customHeight="1">
      <c r="A84" s="5"/>
      <c r="B84" s="32"/>
      <c r="C84" s="32"/>
      <c r="D84" s="32"/>
      <c r="E84" s="79"/>
      <c r="F84" s="60"/>
      <c r="G84" s="46"/>
      <c r="H84" s="46"/>
      <c r="I84" s="60"/>
      <c r="J84" s="46"/>
      <c r="K84" s="60"/>
      <c r="L84" s="5"/>
    </row>
    <row r="85" spans="1:12" s="14" customFormat="1" ht="12">
      <c r="A85" s="5"/>
      <c r="B85" s="32"/>
      <c r="C85" s="32"/>
      <c r="D85" s="32"/>
      <c r="E85" s="79"/>
      <c r="F85" s="60"/>
      <c r="G85" s="46"/>
      <c r="H85" s="46"/>
      <c r="I85" s="60"/>
      <c r="J85" s="46"/>
      <c r="K85" s="60"/>
      <c r="L85" s="5"/>
    </row>
    <row r="86" spans="1:12" s="14" customFormat="1" ht="4.5" customHeight="1">
      <c r="A86" s="5"/>
      <c r="C86" s="32"/>
      <c r="D86" s="32"/>
      <c r="E86" s="79"/>
      <c r="F86" s="60"/>
      <c r="G86" s="46"/>
      <c r="H86" s="46"/>
      <c r="I86" s="60"/>
      <c r="J86" s="46"/>
      <c r="K86" s="60"/>
      <c r="L86" s="5"/>
    </row>
    <row r="87" spans="1:12" s="14" customFormat="1" ht="12">
      <c r="A87" s="16"/>
      <c r="B87" s="32"/>
      <c r="C87" s="32"/>
      <c r="D87" s="32"/>
      <c r="E87" s="79"/>
      <c r="F87" s="60"/>
      <c r="G87" s="46"/>
      <c r="H87" s="46"/>
      <c r="I87" s="60"/>
      <c r="J87" s="46"/>
      <c r="K87" s="60"/>
      <c r="L87" s="5"/>
    </row>
    <row r="88" spans="1:12" s="14" customFormat="1" ht="6" customHeight="1">
      <c r="A88" s="5"/>
      <c r="B88" s="5"/>
      <c r="C88" s="5"/>
      <c r="E88" s="46"/>
      <c r="F88" s="46"/>
      <c r="G88" s="40"/>
      <c r="H88" s="40"/>
      <c r="I88" s="46"/>
      <c r="J88" s="46"/>
      <c r="K88" s="5"/>
      <c r="L88" s="5"/>
    </row>
    <row r="89" spans="1:10" s="14" customFormat="1" ht="12">
      <c r="A89" s="5"/>
      <c r="B89" s="5"/>
      <c r="C89" s="5"/>
      <c r="D89" s="5"/>
      <c r="E89" s="40"/>
      <c r="F89" s="46"/>
      <c r="G89" s="46"/>
      <c r="H89" s="46"/>
      <c r="I89" s="46"/>
      <c r="J89" s="46"/>
    </row>
    <row r="90" spans="5:10" s="67" customFormat="1" ht="9">
      <c r="E90" s="68"/>
      <c r="F90" s="68"/>
      <c r="G90" s="68"/>
      <c r="H90" s="68"/>
      <c r="I90" s="68"/>
      <c r="J90" s="68"/>
    </row>
    <row r="91" spans="5:10" s="67" customFormat="1" ht="9">
      <c r="E91" s="68"/>
      <c r="F91" s="68"/>
      <c r="G91" s="68"/>
      <c r="H91" s="68"/>
      <c r="I91" s="68"/>
      <c r="J91" s="68"/>
    </row>
    <row r="92" spans="1:10" s="14" customFormat="1" ht="12">
      <c r="A92" s="5"/>
      <c r="B92" s="5"/>
      <c r="C92" s="5"/>
      <c r="D92" s="5"/>
      <c r="E92" s="40"/>
      <c r="F92" s="46"/>
      <c r="G92" s="46"/>
      <c r="H92" s="46"/>
      <c r="I92" s="46"/>
      <c r="J92" s="46"/>
    </row>
    <row r="93" spans="1:10" s="71" customFormat="1" ht="12">
      <c r="A93" s="24"/>
      <c r="B93" s="24"/>
      <c r="C93" s="24"/>
      <c r="D93" s="24"/>
      <c r="E93" s="62"/>
      <c r="F93" s="70"/>
      <c r="G93" s="70"/>
      <c r="H93" s="70"/>
      <c r="I93" s="70"/>
      <c r="J93" s="70"/>
    </row>
    <row r="94" spans="1:10" s="4" customFormat="1" ht="12">
      <c r="A94" s="6"/>
      <c r="B94" s="6"/>
      <c r="C94" s="6"/>
      <c r="D94" s="6"/>
      <c r="E94" s="33"/>
      <c r="F94" s="39"/>
      <c r="G94" s="39"/>
      <c r="H94" s="39"/>
      <c r="I94" s="39"/>
      <c r="J94" s="39"/>
    </row>
    <row r="95" spans="1:10" s="4" customFormat="1" ht="12">
      <c r="A95" s="6"/>
      <c r="B95" s="6"/>
      <c r="C95" s="6"/>
      <c r="D95" s="5"/>
      <c r="E95" s="40"/>
      <c r="F95" s="46"/>
      <c r="G95" s="46"/>
      <c r="H95" s="46"/>
      <c r="I95" s="39"/>
      <c r="J95" s="39"/>
    </row>
    <row r="96" spans="1:10" s="4" customFormat="1" ht="12">
      <c r="A96" s="6"/>
      <c r="B96" s="6"/>
      <c r="C96" s="6"/>
      <c r="D96" s="5"/>
      <c r="E96" s="40"/>
      <c r="F96" s="46"/>
      <c r="G96" s="46"/>
      <c r="H96" s="46"/>
      <c r="I96" s="39"/>
      <c r="J96" s="39"/>
    </row>
    <row r="97" spans="1:10" s="4" customFormat="1" ht="12">
      <c r="A97" s="6"/>
      <c r="B97" s="6"/>
      <c r="C97" s="6"/>
      <c r="D97" s="5"/>
      <c r="E97" s="40"/>
      <c r="F97" s="46"/>
      <c r="G97" s="46"/>
      <c r="H97" s="46"/>
      <c r="I97" s="39"/>
      <c r="J97" s="39"/>
    </row>
    <row r="98" spans="4:10" s="4" customFormat="1" ht="12">
      <c r="D98" s="6"/>
      <c r="E98" s="33"/>
      <c r="F98" s="39"/>
      <c r="G98" s="39"/>
      <c r="H98" s="39"/>
      <c r="I98" s="39"/>
      <c r="J98" s="39"/>
    </row>
    <row r="99" ht="12.75">
      <c r="E99" s="41"/>
    </row>
    <row r="100" ht="12.75">
      <c r="E100" s="41"/>
    </row>
    <row r="101" ht="12.75">
      <c r="E101" s="41"/>
    </row>
    <row r="102" ht="12.75">
      <c r="E102" s="41"/>
    </row>
    <row r="103" ht="12.75">
      <c r="E103" s="41"/>
    </row>
    <row r="104" ht="12.75">
      <c r="E104" s="41"/>
    </row>
    <row r="105" ht="12.75">
      <c r="E105" s="41"/>
    </row>
    <row r="106" ht="12.75">
      <c r="E106" s="41"/>
    </row>
    <row r="107" ht="12.75">
      <c r="E107" s="41"/>
    </row>
    <row r="108" ht="12.75">
      <c r="E108" s="41"/>
    </row>
    <row r="109" ht="12.75">
      <c r="E109" s="41"/>
    </row>
    <row r="110" spans="4:5" ht="12.75">
      <c r="D110" s="5"/>
      <c r="E110" s="40"/>
    </row>
    <row r="121" spans="6:8" ht="12.75">
      <c r="F121" s="43"/>
      <c r="G121" s="43"/>
      <c r="H121" s="43"/>
    </row>
    <row r="122" spans="6:8" ht="12.75">
      <c r="F122" s="43"/>
      <c r="G122" s="43"/>
      <c r="H122" s="43"/>
    </row>
  </sheetData>
  <sheetProtection password="DE4F" sheet="1" objects="1" scenarios="1"/>
  <printOptions/>
  <pageMargins left="1.1811023622047245" right="0.7874015748031497" top="0.5905511811023623" bottom="0.4724409448818898" header="0.3149606299212598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5:M32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0" customWidth="1"/>
    <col min="2" max="2" width="5.28125" style="0" customWidth="1"/>
    <col min="3" max="3" width="2.7109375" style="0" customWidth="1"/>
    <col min="4" max="4" width="5.28125" style="0" customWidth="1"/>
    <col min="5" max="5" width="3.57421875" style="0" customWidth="1"/>
    <col min="6" max="6" width="6.140625" style="0" customWidth="1"/>
    <col min="7" max="7" width="1.7109375" style="0" customWidth="1"/>
    <col min="8" max="8" width="3.28125" style="0" customWidth="1"/>
    <col min="9" max="9" width="5.28125" style="0" customWidth="1"/>
    <col min="10" max="10" width="1.8515625" style="0" customWidth="1"/>
    <col min="11" max="11" width="5.57421875" style="0" customWidth="1"/>
    <col min="12" max="12" width="5.8515625" style="0" customWidth="1"/>
    <col min="13" max="13" width="9.140625" style="3" customWidth="1"/>
  </cols>
  <sheetData>
    <row r="5" spans="1:13" s="2" customFormat="1" ht="14.25">
      <c r="A5" s="2" t="s">
        <v>154</v>
      </c>
      <c r="F5" s="37"/>
      <c r="M5" s="50"/>
    </row>
    <row r="6" spans="1:13" s="2" customFormat="1" ht="12.75">
      <c r="A6" s="2" t="s">
        <v>152</v>
      </c>
      <c r="F6" s="37"/>
      <c r="M6" s="50"/>
    </row>
    <row r="7" spans="1:13" s="2" customFormat="1" ht="12.75">
      <c r="A7" s="2" t="s">
        <v>153</v>
      </c>
      <c r="F7" s="37"/>
      <c r="M7" s="50"/>
    </row>
    <row r="8" spans="1:12" ht="12.75">
      <c r="A8" s="1"/>
      <c r="B8" s="1"/>
      <c r="C8" s="1"/>
      <c r="D8" s="1"/>
      <c r="E8" s="1"/>
      <c r="F8" s="38"/>
      <c r="G8" s="1"/>
      <c r="H8" s="1"/>
      <c r="I8" s="1"/>
      <c r="J8" s="1"/>
      <c r="K8" s="1"/>
      <c r="L8" s="1"/>
    </row>
    <row r="9" spans="1:13" s="4" customFormat="1" ht="12">
      <c r="A9" s="6" t="s">
        <v>101</v>
      </c>
      <c r="B9" s="10" t="s">
        <v>103</v>
      </c>
      <c r="C9" s="10"/>
      <c r="D9" s="10"/>
      <c r="E9" s="10"/>
      <c r="F9" s="44"/>
      <c r="G9" s="45"/>
      <c r="H9" s="45"/>
      <c r="I9" s="45"/>
      <c r="J9" s="45"/>
      <c r="K9" s="45"/>
      <c r="L9" s="45"/>
      <c r="M9" s="14"/>
    </row>
    <row r="10" spans="1:13" s="4" customFormat="1" ht="12">
      <c r="A10" s="6"/>
      <c r="B10" s="5" t="s">
        <v>73</v>
      </c>
      <c r="C10" s="5"/>
      <c r="D10" s="10" t="s">
        <v>105</v>
      </c>
      <c r="E10" s="10"/>
      <c r="F10" s="44"/>
      <c r="G10" s="45"/>
      <c r="H10" s="45"/>
      <c r="I10" s="45"/>
      <c r="J10" s="10"/>
      <c r="K10" s="10"/>
      <c r="L10" s="45"/>
      <c r="M10" s="14"/>
    </row>
    <row r="11" spans="1:13" s="4" customFormat="1" ht="12">
      <c r="A11" s="6"/>
      <c r="B11" s="5"/>
      <c r="C11" s="5"/>
      <c r="D11" s="8" t="s">
        <v>109</v>
      </c>
      <c r="E11" s="6"/>
      <c r="F11" s="39"/>
      <c r="I11" s="8" t="s">
        <v>108</v>
      </c>
      <c r="J11" s="5"/>
      <c r="K11" s="5"/>
      <c r="L11" s="14"/>
      <c r="M11" s="14"/>
    </row>
    <row r="12" spans="1:13" s="4" customFormat="1" ht="12">
      <c r="A12" s="6"/>
      <c r="B12" s="5"/>
      <c r="C12" s="5"/>
      <c r="I12" s="6" t="s">
        <v>107</v>
      </c>
      <c r="J12" s="5"/>
      <c r="K12" s="5"/>
      <c r="L12" s="14"/>
      <c r="M12" s="14"/>
    </row>
    <row r="13" spans="1:13" s="4" customFormat="1" ht="12">
      <c r="A13" s="6"/>
      <c r="B13" s="5"/>
      <c r="C13" s="5"/>
      <c r="D13" s="15"/>
      <c r="E13" s="15"/>
      <c r="F13" s="15"/>
      <c r="G13" s="15"/>
      <c r="I13" s="7" t="s">
        <v>106</v>
      </c>
      <c r="J13" s="7"/>
      <c r="K13" s="7"/>
      <c r="L13" s="15"/>
      <c r="M13" s="14"/>
    </row>
    <row r="14" spans="1:13" s="4" customFormat="1" ht="12">
      <c r="A14" s="6"/>
      <c r="B14" s="5"/>
      <c r="C14" s="5"/>
      <c r="D14" s="5" t="s">
        <v>104</v>
      </c>
      <c r="F14" s="40" t="s">
        <v>88</v>
      </c>
      <c r="I14" s="6" t="s">
        <v>104</v>
      </c>
      <c r="J14" s="6"/>
      <c r="K14" s="6" t="s">
        <v>88</v>
      </c>
      <c r="M14" s="14"/>
    </row>
    <row r="15" spans="1:13" s="4" customFormat="1" ht="3" customHeight="1">
      <c r="A15" s="7"/>
      <c r="B15" s="7"/>
      <c r="C15" s="7"/>
      <c r="D15" s="15"/>
      <c r="E15" s="15"/>
      <c r="F15" s="34"/>
      <c r="G15" s="7"/>
      <c r="H15" s="7"/>
      <c r="I15" s="15"/>
      <c r="J15" s="15"/>
      <c r="K15" s="15"/>
      <c r="L15" s="15"/>
      <c r="M15" s="14"/>
    </row>
    <row r="16" spans="1:13" s="4" customFormat="1" ht="7.5" customHeight="1">
      <c r="A16" s="6"/>
      <c r="B16" s="6"/>
      <c r="C16" s="6"/>
      <c r="F16" s="39"/>
      <c r="G16" s="5"/>
      <c r="H16" s="5"/>
      <c r="M16" s="14"/>
    </row>
    <row r="17" spans="1:13" s="4" customFormat="1" ht="12">
      <c r="A17" s="6" t="s">
        <v>94</v>
      </c>
      <c r="B17" s="30"/>
      <c r="C17" s="30"/>
      <c r="D17" s="32">
        <f>B17-I17</f>
        <v>0</v>
      </c>
      <c r="E17" s="31"/>
      <c r="F17" s="41" t="e">
        <f>D17*100/B17</f>
        <v>#DIV/0!</v>
      </c>
      <c r="I17" s="30"/>
      <c r="K17" s="41" t="e">
        <f>I17*100/B17</f>
        <v>#DIV/0!</v>
      </c>
      <c r="L17" s="6"/>
      <c r="M17" s="14"/>
    </row>
    <row r="18" spans="1:13" s="4" customFormat="1" ht="4.5" customHeight="1">
      <c r="A18" s="6"/>
      <c r="B18" s="30"/>
      <c r="C18" s="30"/>
      <c r="D18" s="32"/>
      <c r="E18" s="31"/>
      <c r="F18" s="41"/>
      <c r="I18" s="30"/>
      <c r="K18" s="41"/>
      <c r="L18" s="6"/>
      <c r="M18" s="14"/>
    </row>
    <row r="19" spans="1:13" s="4" customFormat="1" ht="12">
      <c r="A19" s="6" t="s">
        <v>99</v>
      </c>
      <c r="B19" s="30"/>
      <c r="C19" s="30"/>
      <c r="D19" s="32">
        <f>B19-I19</f>
        <v>0</v>
      </c>
      <c r="E19" s="31"/>
      <c r="F19" s="41" t="e">
        <f>D19*100/B19</f>
        <v>#DIV/0!</v>
      </c>
      <c r="I19" s="30"/>
      <c r="K19" s="41" t="e">
        <f aca="true" t="shared" si="0" ref="K19:K27">I19*100/B19</f>
        <v>#DIV/0!</v>
      </c>
      <c r="L19" s="6"/>
      <c r="M19" s="14"/>
    </row>
    <row r="20" spans="1:13" s="4" customFormat="1" ht="4.5" customHeight="1">
      <c r="A20" s="6"/>
      <c r="B20" s="30"/>
      <c r="C20" s="30"/>
      <c r="D20" s="32"/>
      <c r="E20" s="31"/>
      <c r="F20" s="41"/>
      <c r="I20" s="30"/>
      <c r="K20" s="41"/>
      <c r="L20" s="6"/>
      <c r="M20" s="14"/>
    </row>
    <row r="21" spans="1:13" s="4" customFormat="1" ht="12">
      <c r="A21" s="6" t="s">
        <v>95</v>
      </c>
      <c r="B21" s="30"/>
      <c r="C21" s="30"/>
      <c r="D21" s="32">
        <f>B21-I21</f>
        <v>0</v>
      </c>
      <c r="E21" s="31"/>
      <c r="F21" s="41" t="e">
        <f>D21*100/B21</f>
        <v>#DIV/0!</v>
      </c>
      <c r="I21" s="30"/>
      <c r="K21" s="41" t="e">
        <f t="shared" si="0"/>
        <v>#DIV/0!</v>
      </c>
      <c r="L21" s="6"/>
      <c r="M21" s="14"/>
    </row>
    <row r="22" spans="1:13" s="4" customFormat="1" ht="4.5" customHeight="1">
      <c r="A22" s="6"/>
      <c r="B22" s="30"/>
      <c r="C22" s="30"/>
      <c r="D22" s="32"/>
      <c r="E22" s="31"/>
      <c r="F22" s="41"/>
      <c r="I22" s="30"/>
      <c r="K22" s="41"/>
      <c r="L22" s="6"/>
      <c r="M22" s="14"/>
    </row>
    <row r="23" spans="1:13" s="4" customFormat="1" ht="12">
      <c r="A23" s="6" t="s">
        <v>96</v>
      </c>
      <c r="B23" s="30"/>
      <c r="C23" s="30"/>
      <c r="D23" s="32">
        <f>B23-I23</f>
        <v>0</v>
      </c>
      <c r="E23" s="31"/>
      <c r="F23" s="41" t="e">
        <f>D23*100/B23</f>
        <v>#DIV/0!</v>
      </c>
      <c r="I23" s="30"/>
      <c r="K23" s="41" t="e">
        <f t="shared" si="0"/>
        <v>#DIV/0!</v>
      </c>
      <c r="L23" s="6"/>
      <c r="M23" s="14"/>
    </row>
    <row r="24" spans="1:13" s="4" customFormat="1" ht="4.5" customHeight="1">
      <c r="A24" s="6"/>
      <c r="B24" s="30"/>
      <c r="C24" s="30"/>
      <c r="D24" s="32"/>
      <c r="E24" s="31"/>
      <c r="F24" s="41"/>
      <c r="I24" s="30"/>
      <c r="K24" s="41"/>
      <c r="L24" s="6"/>
      <c r="M24" s="14"/>
    </row>
    <row r="25" spans="1:13" s="4" customFormat="1" ht="12">
      <c r="A25" s="6" t="s">
        <v>100</v>
      </c>
      <c r="B25" s="30"/>
      <c r="C25" s="30"/>
      <c r="D25" s="32">
        <f>B25-I25</f>
        <v>0</v>
      </c>
      <c r="E25" s="31"/>
      <c r="F25" s="41" t="e">
        <f>D25*100/B25</f>
        <v>#DIV/0!</v>
      </c>
      <c r="I25" s="30"/>
      <c r="K25" s="41" t="e">
        <f t="shared" si="0"/>
        <v>#DIV/0!</v>
      </c>
      <c r="L25" s="6"/>
      <c r="M25" s="14"/>
    </row>
    <row r="26" spans="1:13" s="4" customFormat="1" ht="4.5" customHeight="1">
      <c r="A26" s="6"/>
      <c r="C26" s="30"/>
      <c r="D26" s="32"/>
      <c r="E26" s="31"/>
      <c r="F26" s="41"/>
      <c r="I26" s="30"/>
      <c r="K26" s="41"/>
      <c r="L26" s="6"/>
      <c r="M26" s="14"/>
    </row>
    <row r="27" spans="1:13" s="4" customFormat="1" ht="12">
      <c r="A27" s="16" t="s">
        <v>72</v>
      </c>
      <c r="B27" s="30">
        <f>SUM(B17:B25)</f>
        <v>0</v>
      </c>
      <c r="C27" s="30"/>
      <c r="D27" s="30">
        <f>SUM(D17:D25)</f>
        <v>0</v>
      </c>
      <c r="E27" s="31"/>
      <c r="F27" s="41" t="e">
        <f>D27*100/B27</f>
        <v>#DIV/0!</v>
      </c>
      <c r="I27" s="30">
        <f>SUM(I17:I25)</f>
        <v>0</v>
      </c>
      <c r="K27" s="41" t="e">
        <f t="shared" si="0"/>
        <v>#DIV/0!</v>
      </c>
      <c r="L27" s="5"/>
      <c r="M27" s="14"/>
    </row>
    <row r="28" spans="1:13" s="4" customFormat="1" ht="6" customHeight="1">
      <c r="A28" s="7"/>
      <c r="B28" s="7"/>
      <c r="C28" s="7"/>
      <c r="D28" s="15"/>
      <c r="E28" s="15"/>
      <c r="F28" s="34"/>
      <c r="G28" s="7"/>
      <c r="H28" s="7"/>
      <c r="I28" s="15"/>
      <c r="J28" s="15"/>
      <c r="K28" s="7"/>
      <c r="L28" s="7"/>
      <c r="M28" s="14"/>
    </row>
    <row r="29" spans="1:13" s="4" customFormat="1" ht="12">
      <c r="A29" s="6"/>
      <c r="B29" s="6"/>
      <c r="C29" s="6"/>
      <c r="D29" s="6"/>
      <c r="E29" s="6"/>
      <c r="F29" s="39"/>
      <c r="M29" s="14"/>
    </row>
    <row r="30" spans="1:13" s="29" customFormat="1" ht="9">
      <c r="A30" s="29" t="s">
        <v>151</v>
      </c>
      <c r="F30" s="42"/>
      <c r="M30" s="67"/>
    </row>
    <row r="31" spans="1:13" s="29" customFormat="1" ht="9">
      <c r="A31" s="29" t="s">
        <v>150</v>
      </c>
      <c r="F31" s="42"/>
      <c r="M31" s="67"/>
    </row>
    <row r="32" spans="1:13" s="4" customFormat="1" ht="12">
      <c r="A32" s="6"/>
      <c r="B32" s="6"/>
      <c r="C32" s="6"/>
      <c r="D32" s="6"/>
      <c r="E32" s="6"/>
      <c r="F32" s="39"/>
      <c r="M32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/>
  <dimension ref="A1:AC79"/>
  <sheetViews>
    <sheetView showGridLines="0" workbookViewId="0" topLeftCell="A1">
      <selection activeCell="X11" sqref="X11"/>
    </sheetView>
  </sheetViews>
  <sheetFormatPr defaultColWidth="9.140625" defaultRowHeight="12.75"/>
  <cols>
    <col min="1" max="1" width="28.8515625" style="0" customWidth="1"/>
    <col min="2" max="2" width="5.28125" style="0" customWidth="1"/>
    <col min="3" max="3" width="2.7109375" style="0" customWidth="1"/>
    <col min="4" max="4" width="5.57421875" style="0" customWidth="1"/>
    <col min="5" max="5" width="4.00390625" style="0" customWidth="1"/>
    <col min="6" max="6" width="4.28125" style="0" customWidth="1"/>
    <col min="7" max="7" width="5.140625" style="0" customWidth="1"/>
    <col min="8" max="8" width="3.7109375" style="0" customWidth="1"/>
    <col min="9" max="9" width="2.140625" style="0" customWidth="1"/>
    <col min="10" max="10" width="3.8515625" style="0" customWidth="1"/>
    <col min="11" max="11" width="1.28515625" style="0" customWidth="1"/>
    <col min="12" max="12" width="3.28125" style="0" customWidth="1"/>
    <col min="13" max="13" width="4.7109375" style="0" customWidth="1"/>
    <col min="14" max="15" width="2.28125" style="0" customWidth="1"/>
    <col min="16" max="16" width="4.00390625" style="0" customWidth="1"/>
    <col min="17" max="18" width="1.421875" style="0" customWidth="1"/>
    <col min="19" max="19" width="4.57421875" style="0" customWidth="1"/>
    <col min="20" max="20" width="3.7109375" style="0" customWidth="1"/>
    <col min="21" max="21" width="2.28125" style="0" customWidth="1"/>
    <col min="22" max="22" width="1.57421875" style="0" customWidth="1"/>
    <col min="23" max="23" width="2.8515625" style="0" customWidth="1"/>
    <col min="25" max="25" width="4.7109375" style="0" customWidth="1"/>
    <col min="26" max="26" width="3.28125" style="0" customWidth="1"/>
    <col min="27" max="27" width="1.8515625" style="0" customWidth="1"/>
    <col min="28" max="28" width="4.140625" style="0" customWidth="1"/>
    <col min="29" max="29" width="2.421875" style="0" customWidth="1"/>
  </cols>
  <sheetData>
    <row r="1" s="66" customFormat="1" ht="18">
      <c r="P1" s="66" t="s">
        <v>148</v>
      </c>
    </row>
    <row r="3" s="2" customFormat="1" ht="12.75">
      <c r="A3" s="2" t="s">
        <v>306</v>
      </c>
    </row>
    <row r="4" s="2" customFormat="1" ht="12.75">
      <c r="A4" s="2" t="s">
        <v>307</v>
      </c>
    </row>
    <row r="5" s="2" customFormat="1" ht="12.75">
      <c r="A5" s="2" t="s">
        <v>315</v>
      </c>
    </row>
    <row r="6" spans="1:2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X6" s="3"/>
      <c r="Y6" s="3"/>
      <c r="Z6" s="3"/>
      <c r="AA6" s="3"/>
      <c r="AB6" s="3"/>
      <c r="AC6" s="3"/>
    </row>
    <row r="7" spans="1:29" s="6" customFormat="1" ht="14.25">
      <c r="A7" s="6" t="s">
        <v>231</v>
      </c>
      <c r="B7" s="5" t="s">
        <v>301</v>
      </c>
      <c r="C7" s="5"/>
      <c r="D7" s="5"/>
      <c r="E7" s="5"/>
      <c r="F7" s="5"/>
      <c r="G7" s="5"/>
      <c r="H7" s="5" t="s">
        <v>302</v>
      </c>
      <c r="I7" s="5"/>
      <c r="J7" s="5"/>
      <c r="K7" s="5"/>
      <c r="M7" s="6" t="s">
        <v>304</v>
      </c>
      <c r="S7" s="5" t="s">
        <v>305</v>
      </c>
      <c r="T7" s="5"/>
      <c r="X7" s="5"/>
      <c r="Y7" s="5"/>
      <c r="Z7" s="5"/>
      <c r="AA7" s="5"/>
      <c r="AB7" s="5"/>
      <c r="AC7" s="5"/>
    </row>
    <row r="8" spans="1:29" s="6" customFormat="1" ht="11.25">
      <c r="A8" s="6" t="s">
        <v>264</v>
      </c>
      <c r="B8" s="7" t="s">
        <v>300</v>
      </c>
      <c r="C8" s="7"/>
      <c r="D8" s="7"/>
      <c r="E8" s="7"/>
      <c r="F8" s="7"/>
      <c r="H8" s="7"/>
      <c r="I8" s="7"/>
      <c r="J8" s="7"/>
      <c r="K8" s="7"/>
      <c r="L8" s="5"/>
      <c r="M8" s="7" t="s">
        <v>300</v>
      </c>
      <c r="N8" s="7"/>
      <c r="O8" s="7"/>
      <c r="P8" s="7"/>
      <c r="Q8" s="7"/>
      <c r="R8" s="5"/>
      <c r="S8" s="7"/>
      <c r="T8" s="7"/>
      <c r="U8" s="7"/>
      <c r="X8" s="5"/>
      <c r="Y8" s="5"/>
      <c r="Z8" s="5"/>
      <c r="AA8" s="5"/>
      <c r="AB8" s="5"/>
      <c r="AC8" s="5"/>
    </row>
    <row r="9" spans="1:29" s="6" customFormat="1" ht="11.25">
      <c r="A9" s="6" t="s">
        <v>42</v>
      </c>
      <c r="B9" s="6" t="s">
        <v>89</v>
      </c>
      <c r="D9" s="6" t="s">
        <v>40</v>
      </c>
      <c r="F9" s="6" t="s">
        <v>91</v>
      </c>
      <c r="H9" s="5" t="s">
        <v>303</v>
      </c>
      <c r="I9" s="5"/>
      <c r="J9" s="5" t="s">
        <v>33</v>
      </c>
      <c r="K9" s="5"/>
      <c r="M9" s="6" t="s">
        <v>111</v>
      </c>
      <c r="P9" s="6" t="s">
        <v>296</v>
      </c>
      <c r="S9" s="6" t="s">
        <v>135</v>
      </c>
      <c r="T9" s="6" t="s">
        <v>33</v>
      </c>
      <c r="X9" s="5"/>
      <c r="Y9" s="5"/>
      <c r="Z9" s="5"/>
      <c r="AA9" s="5"/>
      <c r="AB9" s="5"/>
      <c r="AC9" s="5"/>
    </row>
    <row r="10" spans="2:25" s="6" customFormat="1" ht="11.25">
      <c r="B10" s="5" t="s">
        <v>90</v>
      </c>
      <c r="C10" s="5"/>
      <c r="D10" s="5" t="s">
        <v>41</v>
      </c>
      <c r="E10" s="5"/>
      <c r="F10" s="5" t="s">
        <v>92</v>
      </c>
      <c r="G10" s="5"/>
      <c r="M10" s="6" t="s">
        <v>110</v>
      </c>
      <c r="P10" s="6" t="s">
        <v>297</v>
      </c>
      <c r="S10" s="5"/>
      <c r="T10" s="5"/>
      <c r="Y10" s="5"/>
    </row>
    <row r="11" spans="1:21" s="6" customFormat="1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7" s="6" customFormat="1" ht="6" customHeight="1">
      <c r="A12" s="5"/>
      <c r="B12" s="5"/>
      <c r="C12" s="5"/>
      <c r="D12" s="5"/>
      <c r="E12" s="5"/>
      <c r="F12" s="5"/>
      <c r="G12" s="5"/>
    </row>
    <row r="13" spans="1:7" s="75" customFormat="1" ht="12">
      <c r="A13" s="73" t="s">
        <v>44</v>
      </c>
      <c r="B13" s="73"/>
      <c r="C13" s="73"/>
      <c r="D13" s="73"/>
      <c r="E13" s="73"/>
      <c r="F13" s="73"/>
      <c r="G13" s="73"/>
    </row>
    <row r="14" s="6" customFormat="1" ht="11.25">
      <c r="A14" s="6" t="s">
        <v>189</v>
      </c>
    </row>
    <row r="15" spans="1:20" s="6" customFormat="1" ht="11.25">
      <c r="A15" s="6" t="s">
        <v>165</v>
      </c>
      <c r="B15" s="6">
        <v>196</v>
      </c>
      <c r="D15" s="6">
        <v>30</v>
      </c>
      <c r="F15" s="6">
        <v>13</v>
      </c>
      <c r="H15" s="6">
        <f>B15+D15+F15</f>
        <v>239</v>
      </c>
      <c r="J15" s="6">
        <v>82</v>
      </c>
      <c r="M15" s="6">
        <v>54</v>
      </c>
      <c r="P15" s="30" t="s">
        <v>59</v>
      </c>
      <c r="S15" s="30">
        <v>54</v>
      </c>
      <c r="T15" s="6">
        <v>18</v>
      </c>
    </row>
    <row r="16" spans="16:19" s="6" customFormat="1" ht="6" customHeight="1">
      <c r="P16" s="30"/>
      <c r="S16" s="30"/>
    </row>
    <row r="17" spans="1:19" s="6" customFormat="1" ht="11.25">
      <c r="A17" s="6" t="s">
        <v>190</v>
      </c>
      <c r="P17" s="30"/>
      <c r="S17" s="30"/>
    </row>
    <row r="18" spans="1:19" s="6" customFormat="1" ht="11.25">
      <c r="A18" s="6" t="s">
        <v>210</v>
      </c>
      <c r="P18" s="30"/>
      <c r="S18" s="30"/>
    </row>
    <row r="19" spans="1:20" s="6" customFormat="1" ht="11.25">
      <c r="A19" s="5" t="s">
        <v>211</v>
      </c>
      <c r="B19" s="5">
        <v>170</v>
      </c>
      <c r="C19" s="5"/>
      <c r="D19" s="5">
        <v>27</v>
      </c>
      <c r="E19" s="5"/>
      <c r="F19" s="5">
        <v>1</v>
      </c>
      <c r="G19" s="5"/>
      <c r="H19" s="6">
        <f>B19+D19+F19</f>
        <v>198</v>
      </c>
      <c r="J19" s="6">
        <v>68</v>
      </c>
      <c r="M19" s="5">
        <v>95</v>
      </c>
      <c r="N19" s="5"/>
      <c r="O19" s="5"/>
      <c r="P19" s="32" t="s">
        <v>59</v>
      </c>
      <c r="S19" s="32">
        <v>95</v>
      </c>
      <c r="T19" s="6">
        <v>32</v>
      </c>
    </row>
    <row r="20" spans="1:21" s="6" customFormat="1" ht="6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81"/>
      <c r="Q20" s="20"/>
      <c r="R20" s="20"/>
      <c r="S20" s="81"/>
      <c r="T20" s="20"/>
      <c r="U20" s="20"/>
    </row>
    <row r="21" spans="16:19" s="6" customFormat="1" ht="6" customHeight="1">
      <c r="P21" s="30"/>
      <c r="S21" s="30"/>
    </row>
    <row r="22" spans="1:19" s="75" customFormat="1" ht="12">
      <c r="A22" s="73" t="s">
        <v>43</v>
      </c>
      <c r="B22" s="73"/>
      <c r="C22" s="73"/>
      <c r="D22" s="73"/>
      <c r="E22" s="73"/>
      <c r="F22" s="73"/>
      <c r="G22" s="73"/>
      <c r="H22" s="6"/>
      <c r="I22" s="6"/>
      <c r="J22" s="6"/>
      <c r="K22" s="6"/>
      <c r="P22" s="82"/>
      <c r="S22" s="82"/>
    </row>
    <row r="23" spans="1:19" s="6" customFormat="1" ht="11.25">
      <c r="A23" s="6" t="s">
        <v>168</v>
      </c>
      <c r="P23" s="30"/>
      <c r="S23" s="30"/>
    </row>
    <row r="24" spans="1:19" s="6" customFormat="1" ht="11.25">
      <c r="A24" s="6" t="s">
        <v>191</v>
      </c>
      <c r="P24" s="30"/>
      <c r="S24" s="30"/>
    </row>
    <row r="25" spans="1:21" s="6" customFormat="1" ht="14.25">
      <c r="A25" s="6" t="s">
        <v>192</v>
      </c>
      <c r="B25" s="6">
        <v>209</v>
      </c>
      <c r="D25" s="6">
        <v>32</v>
      </c>
      <c r="F25" s="6">
        <v>11</v>
      </c>
      <c r="H25" s="6">
        <f>B25+D25+F25</f>
        <v>252</v>
      </c>
      <c r="J25" s="6">
        <v>86</v>
      </c>
      <c r="M25" s="6">
        <v>23</v>
      </c>
      <c r="P25" s="30">
        <v>18</v>
      </c>
      <c r="Q25" s="56" t="s">
        <v>298</v>
      </c>
      <c r="S25" s="6">
        <v>23</v>
      </c>
      <c r="T25" s="6">
        <v>8</v>
      </c>
      <c r="U25" s="56"/>
    </row>
    <row r="26" s="6" customFormat="1" ht="6" customHeight="1">
      <c r="P26" s="30"/>
    </row>
    <row r="27" spans="1:16" s="6" customFormat="1" ht="11.25">
      <c r="A27" s="6" t="s">
        <v>193</v>
      </c>
      <c r="P27" s="30"/>
    </row>
    <row r="28" spans="1:16" s="6" customFormat="1" ht="11.25">
      <c r="A28" s="6" t="s">
        <v>155</v>
      </c>
      <c r="P28" s="30"/>
    </row>
    <row r="29" spans="1:21" s="6" customFormat="1" ht="14.25">
      <c r="A29" s="6" t="s">
        <v>31</v>
      </c>
      <c r="B29" s="6">
        <v>130</v>
      </c>
      <c r="D29" s="6">
        <v>17</v>
      </c>
      <c r="F29" s="6">
        <v>6</v>
      </c>
      <c r="H29" s="6">
        <f>B29+D29+F29</f>
        <v>153</v>
      </c>
      <c r="J29" s="6">
        <v>52</v>
      </c>
      <c r="M29" s="6">
        <v>16</v>
      </c>
      <c r="P29" s="30">
        <v>124</v>
      </c>
      <c r="Q29" s="56" t="s">
        <v>298</v>
      </c>
      <c r="S29" s="6">
        <v>16</v>
      </c>
      <c r="T29" s="6">
        <v>9</v>
      </c>
      <c r="U29" s="56"/>
    </row>
    <row r="30" spans="1:21" s="6" customFormat="1" ht="6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81"/>
      <c r="Q30" s="20"/>
      <c r="R30" s="20"/>
      <c r="S30" s="20"/>
      <c r="T30" s="20"/>
      <c r="U30" s="20"/>
    </row>
    <row r="31" s="6" customFormat="1" ht="6" customHeight="1">
      <c r="P31" s="30"/>
    </row>
    <row r="32" spans="1:19" s="75" customFormat="1" ht="12">
      <c r="A32" s="73" t="s">
        <v>32</v>
      </c>
      <c r="B32" s="73"/>
      <c r="C32" s="73"/>
      <c r="D32" s="73"/>
      <c r="E32" s="73"/>
      <c r="F32" s="73"/>
      <c r="G32" s="73"/>
      <c r="H32" s="6"/>
      <c r="I32" s="6"/>
      <c r="J32" s="6"/>
      <c r="K32" s="6"/>
      <c r="P32" s="82"/>
      <c r="S32" s="6"/>
    </row>
    <row r="33" spans="1:16" s="6" customFormat="1" ht="11.25">
      <c r="A33" s="6" t="s">
        <v>206</v>
      </c>
      <c r="P33" s="30"/>
    </row>
    <row r="34" spans="1:16" s="6" customFormat="1" ht="11.25">
      <c r="A34" s="6" t="s">
        <v>194</v>
      </c>
      <c r="P34" s="30"/>
    </row>
    <row r="35" spans="1:21" s="6" customFormat="1" ht="14.25">
      <c r="A35" s="6" t="s">
        <v>173</v>
      </c>
      <c r="B35" s="6">
        <v>129</v>
      </c>
      <c r="D35" s="6">
        <v>25</v>
      </c>
      <c r="F35" s="6">
        <v>10</v>
      </c>
      <c r="H35" s="5">
        <f>B35+D35+F35</f>
        <v>164</v>
      </c>
      <c r="I35" s="5"/>
      <c r="J35" s="5">
        <v>56</v>
      </c>
      <c r="K35" s="5"/>
      <c r="L35" s="5"/>
      <c r="M35" s="6">
        <v>33</v>
      </c>
      <c r="P35" s="30">
        <v>96</v>
      </c>
      <c r="Q35" s="56" t="s">
        <v>298</v>
      </c>
      <c r="S35" s="6">
        <v>33</v>
      </c>
      <c r="T35" s="6">
        <v>17</v>
      </c>
      <c r="U35" s="56"/>
    </row>
    <row r="36" spans="1:21" s="6" customFormat="1" ht="6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81"/>
      <c r="Q36" s="20"/>
      <c r="R36" s="20"/>
      <c r="S36" s="20"/>
      <c r="T36" s="20"/>
      <c r="U36" s="20"/>
    </row>
    <row r="37" s="6" customFormat="1" ht="6" customHeight="1">
      <c r="P37" s="30"/>
    </row>
    <row r="38" spans="1:19" s="75" customFormat="1" ht="12">
      <c r="A38" s="73" t="s">
        <v>17</v>
      </c>
      <c r="B38" s="73"/>
      <c r="C38" s="73"/>
      <c r="D38" s="73"/>
      <c r="E38" s="73"/>
      <c r="F38" s="73"/>
      <c r="G38" s="73"/>
      <c r="H38" s="6"/>
      <c r="I38" s="6"/>
      <c r="J38" s="6"/>
      <c r="K38" s="6"/>
      <c r="P38" s="82"/>
      <c r="S38" s="6"/>
    </row>
    <row r="39" spans="1:16" s="6" customFormat="1" ht="11.25">
      <c r="A39" s="6" t="s">
        <v>174</v>
      </c>
      <c r="P39" s="30"/>
    </row>
    <row r="40" spans="1:16" s="6" customFormat="1" ht="11.25">
      <c r="A40" s="6" t="s">
        <v>195</v>
      </c>
      <c r="P40" s="30"/>
    </row>
    <row r="41" spans="1:20" s="6" customFormat="1" ht="11.25">
      <c r="A41" s="6" t="s">
        <v>196</v>
      </c>
      <c r="B41" s="6">
        <v>222</v>
      </c>
      <c r="D41" s="6">
        <v>32</v>
      </c>
      <c r="F41" s="6">
        <v>0</v>
      </c>
      <c r="H41" s="6">
        <f>B41+D41+F41</f>
        <v>254</v>
      </c>
      <c r="J41" s="6">
        <v>87</v>
      </c>
      <c r="M41" s="6">
        <v>39</v>
      </c>
      <c r="P41" s="30" t="s">
        <v>59</v>
      </c>
      <c r="S41" s="6">
        <v>39</v>
      </c>
      <c r="T41" s="6">
        <v>13</v>
      </c>
    </row>
    <row r="42" s="6" customFormat="1" ht="6" customHeight="1">
      <c r="P42" s="30"/>
    </row>
    <row r="43" spans="1:16" s="6" customFormat="1" ht="11.25">
      <c r="A43" s="6" t="s">
        <v>197</v>
      </c>
      <c r="P43" s="30"/>
    </row>
    <row r="44" spans="1:16" s="6" customFormat="1" ht="11.25">
      <c r="A44" s="6" t="s">
        <v>209</v>
      </c>
      <c r="P44" s="30"/>
    </row>
    <row r="45" spans="1:20" s="6" customFormat="1" ht="11.25">
      <c r="A45" s="6" t="s">
        <v>198</v>
      </c>
      <c r="B45" s="6">
        <v>177</v>
      </c>
      <c r="D45" s="6">
        <v>46</v>
      </c>
      <c r="F45" s="6">
        <v>16</v>
      </c>
      <c r="H45" s="6">
        <f>B45+D45+F45</f>
        <v>239</v>
      </c>
      <c r="J45" s="6">
        <v>82</v>
      </c>
      <c r="M45" s="6">
        <v>54</v>
      </c>
      <c r="P45" s="30" t="s">
        <v>59</v>
      </c>
      <c r="S45" s="6">
        <v>54</v>
      </c>
      <c r="T45" s="6">
        <v>18</v>
      </c>
    </row>
    <row r="46" s="6" customFormat="1" ht="6" customHeight="1">
      <c r="P46" s="30"/>
    </row>
    <row r="47" spans="1:16" s="6" customFormat="1" ht="11.25">
      <c r="A47" s="6" t="s">
        <v>199</v>
      </c>
      <c r="P47" s="30"/>
    </row>
    <row r="48" spans="1:16" s="6" customFormat="1" ht="11.25">
      <c r="A48" s="6" t="s">
        <v>207</v>
      </c>
      <c r="P48" s="30"/>
    </row>
    <row r="49" spans="1:20" s="6" customFormat="1" ht="11.25">
      <c r="A49" s="6" t="s">
        <v>208</v>
      </c>
      <c r="B49" s="6">
        <v>186</v>
      </c>
      <c r="D49" s="6">
        <v>37</v>
      </c>
      <c r="F49" s="6">
        <v>16</v>
      </c>
      <c r="H49" s="6">
        <f>B49+D49+F49</f>
        <v>239</v>
      </c>
      <c r="J49" s="6">
        <v>82</v>
      </c>
      <c r="M49" s="6">
        <v>54</v>
      </c>
      <c r="P49" s="30" t="s">
        <v>59</v>
      </c>
      <c r="S49" s="6">
        <v>54</v>
      </c>
      <c r="T49" s="6">
        <v>18</v>
      </c>
    </row>
    <row r="50" s="6" customFormat="1" ht="6" customHeight="1">
      <c r="P50" s="30"/>
    </row>
    <row r="51" spans="1:16" s="6" customFormat="1" ht="11.25">
      <c r="A51" s="6" t="s">
        <v>200</v>
      </c>
      <c r="P51" s="30"/>
    </row>
    <row r="52" spans="1:20" s="6" customFormat="1" ht="11.25">
      <c r="A52" s="6" t="s">
        <v>201</v>
      </c>
      <c r="B52" s="6">
        <v>187</v>
      </c>
      <c r="D52" s="6">
        <v>55</v>
      </c>
      <c r="F52" s="6">
        <v>13</v>
      </c>
      <c r="H52" s="6">
        <f>B52+D52+F52</f>
        <v>255</v>
      </c>
      <c r="J52" s="6">
        <v>87</v>
      </c>
      <c r="M52" s="6">
        <v>38</v>
      </c>
      <c r="P52" s="30" t="s">
        <v>59</v>
      </c>
      <c r="S52" s="6">
        <v>38</v>
      </c>
      <c r="T52" s="6">
        <v>13</v>
      </c>
    </row>
    <row r="53" s="6" customFormat="1" ht="6" customHeight="1">
      <c r="P53" s="30"/>
    </row>
    <row r="54" spans="1:16" s="6" customFormat="1" ht="11.25">
      <c r="A54" s="6" t="s">
        <v>184</v>
      </c>
      <c r="P54" s="30"/>
    </row>
    <row r="55" spans="1:16" s="6" customFormat="1" ht="11.25">
      <c r="A55" s="6" t="s">
        <v>202</v>
      </c>
      <c r="P55" s="30"/>
    </row>
    <row r="56" spans="1:20" s="6" customFormat="1" ht="11.25">
      <c r="A56" s="6" t="s">
        <v>203</v>
      </c>
      <c r="B56" s="6">
        <v>209</v>
      </c>
      <c r="D56" s="6">
        <v>21</v>
      </c>
      <c r="F56" s="6">
        <v>7</v>
      </c>
      <c r="H56" s="6">
        <f>B56+D56+F56</f>
        <v>237</v>
      </c>
      <c r="J56" s="6">
        <v>81</v>
      </c>
      <c r="M56" s="6">
        <v>56</v>
      </c>
      <c r="P56" s="30" t="s">
        <v>59</v>
      </c>
      <c r="S56" s="6">
        <v>56</v>
      </c>
      <c r="T56" s="6">
        <v>19</v>
      </c>
    </row>
    <row r="57" s="6" customFormat="1" ht="6" customHeight="1">
      <c r="P57" s="30"/>
    </row>
    <row r="58" spans="1:16" s="6" customFormat="1" ht="11.25">
      <c r="A58" s="6" t="s">
        <v>18</v>
      </c>
      <c r="P58" s="30"/>
    </row>
    <row r="59" spans="1:16" s="6" customFormat="1" ht="11.25">
      <c r="A59" s="6" t="s">
        <v>204</v>
      </c>
      <c r="P59" s="30"/>
    </row>
    <row r="60" spans="1:21" s="6" customFormat="1" ht="11.25">
      <c r="A60" s="6" t="s">
        <v>205</v>
      </c>
      <c r="B60" s="6">
        <v>144</v>
      </c>
      <c r="D60" s="6">
        <v>46</v>
      </c>
      <c r="F60" s="6">
        <v>13</v>
      </c>
      <c r="G60" s="5"/>
      <c r="H60" s="5">
        <f>B60+D60+F60</f>
        <v>203</v>
      </c>
      <c r="I60" s="5"/>
      <c r="J60" s="5">
        <v>69</v>
      </c>
      <c r="K60" s="5"/>
      <c r="M60" s="6">
        <v>90</v>
      </c>
      <c r="P60" s="30" t="s">
        <v>59</v>
      </c>
      <c r="Q60" s="5"/>
      <c r="R60" s="5"/>
      <c r="S60" s="5">
        <v>90</v>
      </c>
      <c r="T60" s="5">
        <v>31</v>
      </c>
      <c r="U60" s="5"/>
    </row>
    <row r="61" spans="1:21" s="6" customFormat="1" ht="11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="6" customFormat="1" ht="10.5" customHeight="1"/>
    <row r="63" spans="1:20" s="6" customFormat="1" ht="12" customHeight="1">
      <c r="A63" s="73" t="s">
        <v>311</v>
      </c>
      <c r="B63" s="5" t="s">
        <v>301</v>
      </c>
      <c r="C63" s="5"/>
      <c r="D63" s="5"/>
      <c r="E63" s="5"/>
      <c r="F63" s="5"/>
      <c r="G63" s="5"/>
      <c r="H63" s="5" t="s">
        <v>302</v>
      </c>
      <c r="I63" s="5"/>
      <c r="J63" s="5"/>
      <c r="K63" s="5"/>
      <c r="M63" s="6" t="s">
        <v>304</v>
      </c>
      <c r="S63" s="5" t="s">
        <v>305</v>
      </c>
      <c r="T63" s="5"/>
    </row>
    <row r="64" spans="1:21" s="6" customFormat="1" ht="12">
      <c r="A64" s="73" t="s">
        <v>310</v>
      </c>
      <c r="B64" s="7" t="s">
        <v>300</v>
      </c>
      <c r="C64" s="7"/>
      <c r="D64" s="7"/>
      <c r="E64" s="7"/>
      <c r="F64" s="7"/>
      <c r="H64" s="7"/>
      <c r="I64" s="7"/>
      <c r="J64" s="7"/>
      <c r="K64" s="7"/>
      <c r="L64" s="5"/>
      <c r="M64" s="7" t="s">
        <v>300</v>
      </c>
      <c r="N64" s="7"/>
      <c r="O64" s="7"/>
      <c r="P64" s="7"/>
      <c r="Q64" s="7"/>
      <c r="R64" s="5"/>
      <c r="S64" s="7"/>
      <c r="T64" s="7"/>
      <c r="U64" s="7"/>
    </row>
    <row r="65" spans="1:20" s="6" customFormat="1" ht="11.25">
      <c r="A65" s="5"/>
      <c r="B65" s="32" t="s">
        <v>62</v>
      </c>
      <c r="C65" s="5"/>
      <c r="D65" s="32" t="s">
        <v>63</v>
      </c>
      <c r="E65" s="5"/>
      <c r="F65" s="32" t="s">
        <v>64</v>
      </c>
      <c r="G65" s="5"/>
      <c r="H65" s="6" t="s">
        <v>135</v>
      </c>
      <c r="J65" s="6" t="s">
        <v>33</v>
      </c>
      <c r="M65" s="6" t="s">
        <v>111</v>
      </c>
      <c r="P65" s="6" t="s">
        <v>308</v>
      </c>
      <c r="S65" s="6" t="s">
        <v>135</v>
      </c>
      <c r="T65" s="6" t="s">
        <v>33</v>
      </c>
    </row>
    <row r="66" spans="1:16" s="6" customFormat="1" ht="11.25">
      <c r="A66" s="5"/>
      <c r="B66" s="5"/>
      <c r="C66" s="5"/>
      <c r="E66" s="5"/>
      <c r="F66" s="5"/>
      <c r="G66" s="5"/>
      <c r="M66" s="6" t="s">
        <v>299</v>
      </c>
      <c r="P66" s="6" t="s">
        <v>309</v>
      </c>
    </row>
    <row r="67" spans="1:7" s="6" customFormat="1" ht="6.75" customHeight="1">
      <c r="A67" s="5"/>
      <c r="B67" s="5"/>
      <c r="C67" s="5"/>
      <c r="E67" s="5"/>
      <c r="F67" s="5"/>
      <c r="G67" s="5"/>
    </row>
    <row r="68" spans="1:21" s="6" customFormat="1" ht="11.25">
      <c r="A68" s="5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="6" customFormat="1" ht="11.25">
      <c r="A69" s="6" t="s">
        <v>163</v>
      </c>
    </row>
    <row r="70" s="6" customFormat="1" ht="11.25">
      <c r="A70" s="6" t="s">
        <v>312</v>
      </c>
    </row>
    <row r="71" spans="1:20" s="6" customFormat="1" ht="11.25">
      <c r="A71" s="6" t="s">
        <v>313</v>
      </c>
      <c r="B71" s="6">
        <v>257</v>
      </c>
      <c r="D71" s="6">
        <v>26</v>
      </c>
      <c r="F71" s="6">
        <v>10</v>
      </c>
      <c r="H71" s="6">
        <f>B71+D71+F71</f>
        <v>293</v>
      </c>
      <c r="J71" s="6">
        <v>100</v>
      </c>
      <c r="M71" s="6">
        <v>0</v>
      </c>
      <c r="P71" s="6" t="s">
        <v>59</v>
      </c>
      <c r="S71" s="6">
        <v>0</v>
      </c>
      <c r="T71" s="6">
        <v>0</v>
      </c>
    </row>
    <row r="72" spans="1:21" s="6" customFormat="1" ht="11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="6" customFormat="1" ht="11.25"/>
    <row r="74" s="6" customFormat="1" ht="11.25">
      <c r="A74" s="6" t="s">
        <v>316</v>
      </c>
    </row>
    <row r="75" s="6" customFormat="1" ht="11.25">
      <c r="A75" s="6" t="s">
        <v>314</v>
      </c>
    </row>
    <row r="76" s="6" customFormat="1" ht="11.25"/>
    <row r="77" s="6" customFormat="1" ht="11.25"/>
    <row r="78" spans="6:25" s="6" customFormat="1" ht="11.25">
      <c r="F78" s="25"/>
      <c r="G78" s="25"/>
      <c r="Y78" s="25"/>
    </row>
    <row r="79" spans="6:25" s="6" customFormat="1" ht="11.25">
      <c r="F79" s="26"/>
      <c r="G79" s="26"/>
      <c r="Y79" s="25"/>
    </row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</sheetData>
  <sheetProtection password="DE4F" sheet="1" objects="1" scenarios="1"/>
  <printOptions/>
  <pageMargins left="0.38" right="0.25" top="0.5905511811023623" bottom="0.37" header="0.36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2"/>
  <dimension ref="A1:Y81"/>
  <sheetViews>
    <sheetView showGridLines="0" workbookViewId="0" topLeftCell="A1">
      <selection activeCell="A41" sqref="A41"/>
    </sheetView>
  </sheetViews>
  <sheetFormatPr defaultColWidth="9.140625" defaultRowHeight="12.75"/>
  <cols>
    <col min="1" max="1" width="25.28125" style="0" customWidth="1"/>
    <col min="2" max="2" width="13.7109375" style="12" customWidth="1"/>
    <col min="3" max="3" width="3.57421875" style="0" customWidth="1"/>
    <col min="4" max="4" width="0.13671875" style="0" hidden="1" customWidth="1"/>
    <col min="5" max="5" width="2.00390625" style="0" customWidth="1"/>
    <col min="6" max="6" width="3.8515625" style="0" customWidth="1"/>
    <col min="7" max="8" width="2.00390625" style="0" customWidth="1"/>
    <col min="9" max="9" width="3.7109375" style="0" customWidth="1"/>
    <col min="10" max="10" width="1.7109375" style="0" customWidth="1"/>
    <col min="11" max="11" width="3.57421875" style="0" customWidth="1"/>
    <col min="12" max="12" width="2.28125" style="0" customWidth="1"/>
    <col min="13" max="13" width="1.7109375" style="0" customWidth="1"/>
    <col min="14" max="14" width="3.57421875" style="0" customWidth="1"/>
    <col min="15" max="15" width="1.1484375" style="0" customWidth="1"/>
    <col min="16" max="16" width="4.00390625" style="0" customWidth="1"/>
    <col min="17" max="17" width="1.8515625" style="0" customWidth="1"/>
    <col min="18" max="18" width="1.1484375" style="0" customWidth="1"/>
    <col min="19" max="19" width="3.57421875" style="0" customWidth="1"/>
    <col min="20" max="20" width="1.7109375" style="0" customWidth="1"/>
    <col min="21" max="21" width="4.57421875" style="0" customWidth="1"/>
    <col min="22" max="22" width="2.8515625" style="0" customWidth="1"/>
    <col min="23" max="23" width="2.140625" style="0" customWidth="1"/>
  </cols>
  <sheetData>
    <row r="1" spans="13:23" s="66" customFormat="1" ht="18">
      <c r="M1" s="65"/>
      <c r="N1" s="65"/>
      <c r="O1" s="65"/>
      <c r="P1" s="65"/>
      <c r="R1" s="65" t="s">
        <v>148</v>
      </c>
      <c r="S1" s="65"/>
      <c r="T1" s="65"/>
      <c r="U1" s="65"/>
      <c r="V1" s="65"/>
      <c r="W1" s="65"/>
    </row>
    <row r="2" spans="1:23" ht="4.5" customHeight="1">
      <c r="A2" s="18"/>
      <c r="B2" s="17"/>
      <c r="C2" s="18"/>
      <c r="D2" s="18"/>
      <c r="E2" s="18"/>
      <c r="M2" s="25"/>
      <c r="N2" s="25"/>
      <c r="O2" s="25"/>
      <c r="P2" s="25"/>
      <c r="Q2" s="25"/>
      <c r="R2" s="25"/>
      <c r="S2" s="25"/>
      <c r="T2" s="25"/>
      <c r="U2" s="25"/>
      <c r="V2" s="21"/>
      <c r="W2" s="21"/>
    </row>
    <row r="3" spans="1:2" s="2" customFormat="1" ht="12.75">
      <c r="A3" s="2" t="s">
        <v>265</v>
      </c>
      <c r="B3" s="12"/>
    </row>
    <row r="4" spans="1:2" s="2" customFormat="1" ht="12.75">
      <c r="A4" s="2" t="s">
        <v>278</v>
      </c>
      <c r="B4" s="12"/>
    </row>
    <row r="5" spans="1:2" s="2" customFormat="1" ht="12.75">
      <c r="A5" s="2" t="s">
        <v>279</v>
      </c>
      <c r="B5" s="12"/>
    </row>
    <row r="6" spans="1:22" ht="7.5" customHeight="1">
      <c r="A6" s="1"/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6" customFormat="1" ht="11.25">
      <c r="A7" s="6" t="s">
        <v>231</v>
      </c>
      <c r="B7" s="6" t="s">
        <v>74</v>
      </c>
      <c r="C7" s="10" t="s">
        <v>78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6" customFormat="1" ht="11.25">
      <c r="A8" s="6" t="s">
        <v>75</v>
      </c>
      <c r="C8" s="5" t="s">
        <v>0</v>
      </c>
      <c r="D8" s="5"/>
      <c r="E8" s="5"/>
      <c r="F8" s="5"/>
      <c r="G8" s="5"/>
      <c r="H8" s="5"/>
      <c r="I8" s="5" t="s">
        <v>1</v>
      </c>
      <c r="J8" s="5"/>
      <c r="K8" s="5"/>
      <c r="L8" s="5"/>
      <c r="M8" s="5"/>
      <c r="N8" s="5" t="s">
        <v>20</v>
      </c>
      <c r="O8" s="5"/>
      <c r="P8" s="5"/>
      <c r="Q8" s="5"/>
      <c r="R8" s="5"/>
      <c r="S8" s="5" t="s">
        <v>2</v>
      </c>
      <c r="T8" s="5"/>
      <c r="U8" s="5"/>
      <c r="V8" s="5"/>
    </row>
    <row r="9" spans="1:22" s="6" customFormat="1" ht="11.25">
      <c r="A9" s="6" t="s">
        <v>42</v>
      </c>
      <c r="C9" s="7"/>
      <c r="D9" s="7"/>
      <c r="E9" s="7"/>
      <c r="F9" s="7"/>
      <c r="G9" s="7"/>
      <c r="H9" s="5"/>
      <c r="I9" s="7"/>
      <c r="J9" s="7"/>
      <c r="K9" s="7"/>
      <c r="L9" s="7"/>
      <c r="M9" s="5"/>
      <c r="N9" s="7" t="s">
        <v>19</v>
      </c>
      <c r="O9" s="7"/>
      <c r="P9" s="7"/>
      <c r="Q9" s="7"/>
      <c r="R9" s="5"/>
      <c r="S9" s="7"/>
      <c r="T9" s="7"/>
      <c r="U9" s="7"/>
      <c r="V9" s="7"/>
    </row>
    <row r="10" spans="3:21" s="6" customFormat="1" ht="11.25">
      <c r="C10" s="6" t="s">
        <v>73</v>
      </c>
      <c r="F10" s="6" t="s">
        <v>33</v>
      </c>
      <c r="I10" s="6" t="s">
        <v>73</v>
      </c>
      <c r="K10" s="6" t="s">
        <v>33</v>
      </c>
      <c r="N10" s="6" t="s">
        <v>73</v>
      </c>
      <c r="P10" s="6" t="s">
        <v>33</v>
      </c>
      <c r="S10" s="6" t="s">
        <v>73</v>
      </c>
      <c r="U10" s="6" t="s">
        <v>33</v>
      </c>
    </row>
    <row r="11" spans="1:22" s="6" customFormat="1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10" s="6" customFormat="1" ht="3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8" customFormat="1" ht="10.5">
      <c r="A13" s="16" t="s">
        <v>44</v>
      </c>
      <c r="C13" s="16"/>
      <c r="D13" s="16"/>
      <c r="E13" s="16"/>
      <c r="F13" s="16"/>
      <c r="G13" s="16"/>
      <c r="H13" s="16"/>
      <c r="I13" s="16"/>
      <c r="J13" s="16"/>
    </row>
    <row r="14" spans="1:21" s="6" customFormat="1" ht="11.25">
      <c r="A14" s="6" t="s">
        <v>26</v>
      </c>
      <c r="B14" s="5" t="s">
        <v>65</v>
      </c>
      <c r="C14" s="33">
        <v>136</v>
      </c>
      <c r="D14" s="33"/>
      <c r="E14" s="33"/>
      <c r="F14" s="33">
        <f>C14*100/C17</f>
        <v>77.71428571428571</v>
      </c>
      <c r="G14" s="33"/>
      <c r="H14" s="33"/>
      <c r="I14" s="33">
        <v>30</v>
      </c>
      <c r="J14" s="33"/>
      <c r="K14" s="33">
        <f>I14*100/I17</f>
        <v>96.7741935483871</v>
      </c>
      <c r="L14" s="33"/>
      <c r="M14" s="33"/>
      <c r="N14" s="33">
        <v>29</v>
      </c>
      <c r="O14" s="33"/>
      <c r="P14" s="33">
        <f>N14*100/N17</f>
        <v>90.625</v>
      </c>
      <c r="Q14" s="33"/>
      <c r="R14" s="33"/>
      <c r="S14" s="33">
        <v>1</v>
      </c>
      <c r="T14" s="33"/>
      <c r="U14" s="33">
        <f>S14*100/S17</f>
        <v>100</v>
      </c>
    </row>
    <row r="15" spans="1:21" s="6" customFormat="1" ht="11.25">
      <c r="A15" s="6" t="s">
        <v>132</v>
      </c>
      <c r="B15" s="6" t="s">
        <v>66</v>
      </c>
      <c r="C15" s="33">
        <v>27</v>
      </c>
      <c r="D15" s="33"/>
      <c r="E15" s="33"/>
      <c r="F15" s="33">
        <f>C15*100/C17</f>
        <v>15.428571428571429</v>
      </c>
      <c r="G15" s="33"/>
      <c r="H15" s="33"/>
      <c r="I15" s="33">
        <v>1</v>
      </c>
      <c r="J15" s="33"/>
      <c r="K15" s="33">
        <f>I15*100/I17</f>
        <v>3.225806451612903</v>
      </c>
      <c r="L15" s="33"/>
      <c r="M15" s="33"/>
      <c r="N15" s="33">
        <v>2</v>
      </c>
      <c r="O15" s="33"/>
      <c r="P15" s="33">
        <f>N15*100/N17</f>
        <v>6.25</v>
      </c>
      <c r="Q15" s="33"/>
      <c r="R15" s="33"/>
      <c r="S15" s="33">
        <v>0</v>
      </c>
      <c r="T15" s="33"/>
      <c r="U15" s="33">
        <f>S15*100/S17</f>
        <v>0</v>
      </c>
    </row>
    <row r="16" spans="2:21" s="6" customFormat="1" ht="11.25">
      <c r="B16" s="6" t="s">
        <v>67</v>
      </c>
      <c r="C16" s="33">
        <v>12</v>
      </c>
      <c r="D16" s="33"/>
      <c r="E16" s="33"/>
      <c r="F16" s="33">
        <f>C16*100/C17</f>
        <v>6.857142857142857</v>
      </c>
      <c r="G16" s="33"/>
      <c r="H16" s="33"/>
      <c r="I16" s="33">
        <v>0</v>
      </c>
      <c r="J16" s="33"/>
      <c r="K16" s="33">
        <f>I16*100/I17</f>
        <v>0</v>
      </c>
      <c r="L16" s="33"/>
      <c r="M16" s="33"/>
      <c r="N16" s="33">
        <v>1</v>
      </c>
      <c r="O16" s="33"/>
      <c r="P16" s="33">
        <f>N16*100/N17</f>
        <v>3.125</v>
      </c>
      <c r="Q16" s="33"/>
      <c r="R16" s="33"/>
      <c r="S16" s="33">
        <v>0</v>
      </c>
      <c r="T16" s="33"/>
      <c r="U16" s="33">
        <f>S16*100/S17</f>
        <v>0</v>
      </c>
    </row>
    <row r="17" spans="2:25" s="6" customFormat="1" ht="11.25">
      <c r="B17" s="6" t="s">
        <v>60</v>
      </c>
      <c r="C17" s="33">
        <f>SUM(C14:C16)</f>
        <v>175</v>
      </c>
      <c r="D17" s="33">
        <f aca="true" t="shared" si="0" ref="D17:U17">SUM(D14:D16)</f>
        <v>0</v>
      </c>
      <c r="E17" s="33"/>
      <c r="F17" s="33">
        <f t="shared" si="0"/>
        <v>100</v>
      </c>
      <c r="G17" s="33"/>
      <c r="H17" s="33"/>
      <c r="I17" s="33">
        <f t="shared" si="0"/>
        <v>31</v>
      </c>
      <c r="J17" s="33"/>
      <c r="K17" s="33">
        <f t="shared" si="0"/>
        <v>100</v>
      </c>
      <c r="L17" s="33"/>
      <c r="M17" s="33"/>
      <c r="N17" s="33">
        <f t="shared" si="0"/>
        <v>32</v>
      </c>
      <c r="O17" s="33">
        <f t="shared" si="0"/>
        <v>0</v>
      </c>
      <c r="P17" s="33">
        <f t="shared" si="0"/>
        <v>100</v>
      </c>
      <c r="Q17" s="33"/>
      <c r="R17" s="33">
        <f t="shared" si="0"/>
        <v>0</v>
      </c>
      <c r="S17" s="33">
        <f t="shared" si="0"/>
        <v>1</v>
      </c>
      <c r="T17" s="33"/>
      <c r="U17" s="33">
        <f t="shared" si="0"/>
        <v>100</v>
      </c>
      <c r="Y17" s="33"/>
    </row>
    <row r="18" spans="1:25" ht="6" customHeight="1">
      <c r="A18" s="3"/>
      <c r="B18" s="5"/>
      <c r="C18" s="40"/>
      <c r="D18" s="40"/>
      <c r="E18" s="40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Y18" s="33"/>
    </row>
    <row r="19" spans="1:25" s="6" customFormat="1" ht="11.25">
      <c r="A19" s="6" t="s">
        <v>27</v>
      </c>
      <c r="B19" s="5" t="s">
        <v>65</v>
      </c>
      <c r="C19" s="33">
        <v>127</v>
      </c>
      <c r="D19" s="33"/>
      <c r="E19" s="33"/>
      <c r="F19" s="33">
        <f>C19*100/C22</f>
        <v>84.66666666666667</v>
      </c>
      <c r="G19" s="33"/>
      <c r="H19" s="33"/>
      <c r="I19" s="33">
        <v>21</v>
      </c>
      <c r="J19" s="33"/>
      <c r="K19" s="33">
        <f>I19*100/I22</f>
        <v>100</v>
      </c>
      <c r="L19" s="33"/>
      <c r="M19" s="33"/>
      <c r="N19" s="33">
        <v>21</v>
      </c>
      <c r="O19" s="33"/>
      <c r="P19" s="33">
        <f>N19*100/N22</f>
        <v>80.76923076923077</v>
      </c>
      <c r="Q19" s="33"/>
      <c r="R19" s="33"/>
      <c r="S19" s="33">
        <v>1</v>
      </c>
      <c r="T19" s="33"/>
      <c r="U19" s="33">
        <f>S19*100/S22</f>
        <v>100</v>
      </c>
      <c r="Y19" s="33"/>
    </row>
    <row r="20" spans="1:25" s="6" customFormat="1" ht="11.25">
      <c r="A20" s="6" t="s">
        <v>133</v>
      </c>
      <c r="B20" s="6" t="s">
        <v>66</v>
      </c>
      <c r="C20" s="33">
        <v>22</v>
      </c>
      <c r="D20" s="33"/>
      <c r="E20" s="33"/>
      <c r="F20" s="33">
        <f>C20*100/C22</f>
        <v>14.666666666666666</v>
      </c>
      <c r="G20" s="33"/>
      <c r="H20" s="33"/>
      <c r="I20" s="33">
        <v>0</v>
      </c>
      <c r="J20" s="33"/>
      <c r="K20" s="33">
        <f>I20*100/I22</f>
        <v>0</v>
      </c>
      <c r="L20" s="33"/>
      <c r="M20" s="33"/>
      <c r="N20" s="33">
        <v>5</v>
      </c>
      <c r="O20" s="33"/>
      <c r="P20" s="33">
        <f>N20*100/N22</f>
        <v>19.23076923076923</v>
      </c>
      <c r="Q20" s="33"/>
      <c r="R20" s="33"/>
      <c r="S20" s="33">
        <v>0</v>
      </c>
      <c r="T20" s="33"/>
      <c r="U20" s="33">
        <f>S20*100/S22</f>
        <v>0</v>
      </c>
      <c r="Y20" s="33"/>
    </row>
    <row r="21" spans="1:25" s="6" customFormat="1" ht="11.25">
      <c r="A21" s="6" t="s">
        <v>134</v>
      </c>
      <c r="B21" s="6" t="s">
        <v>67</v>
      </c>
      <c r="C21" s="33">
        <v>1</v>
      </c>
      <c r="D21" s="33"/>
      <c r="E21" s="33"/>
      <c r="F21" s="33">
        <f>C21*100/C22</f>
        <v>0.6666666666666666</v>
      </c>
      <c r="G21" s="33"/>
      <c r="H21" s="33"/>
      <c r="I21" s="33">
        <v>0</v>
      </c>
      <c r="J21" s="33"/>
      <c r="K21" s="33">
        <f>I21*100/I22</f>
        <v>0</v>
      </c>
      <c r="L21" s="33"/>
      <c r="M21" s="33"/>
      <c r="N21" s="33">
        <v>0</v>
      </c>
      <c r="O21" s="33"/>
      <c r="P21" s="33">
        <f>N21*100/N22</f>
        <v>0</v>
      </c>
      <c r="Q21" s="33"/>
      <c r="R21" s="33"/>
      <c r="S21" s="33">
        <v>0</v>
      </c>
      <c r="T21" s="33"/>
      <c r="U21" s="33">
        <f>S21*100/S22</f>
        <v>0</v>
      </c>
      <c r="Y21" s="33"/>
    </row>
    <row r="22" spans="1:25" s="6" customFormat="1" ht="11.25">
      <c r="A22" s="5"/>
      <c r="B22" s="5" t="s">
        <v>60</v>
      </c>
      <c r="C22" s="40">
        <f>SUM(C19:C21)</f>
        <v>150</v>
      </c>
      <c r="D22" s="40">
        <f aca="true" t="shared" si="1" ref="D22:U22">SUM(D19:D21)</f>
        <v>0</v>
      </c>
      <c r="E22" s="40"/>
      <c r="F22" s="40">
        <f t="shared" si="1"/>
        <v>100.00000000000001</v>
      </c>
      <c r="G22" s="40"/>
      <c r="H22" s="40"/>
      <c r="I22" s="40">
        <f t="shared" si="1"/>
        <v>21</v>
      </c>
      <c r="J22" s="40"/>
      <c r="K22" s="40">
        <f t="shared" si="1"/>
        <v>100</v>
      </c>
      <c r="L22" s="40"/>
      <c r="M22" s="40"/>
      <c r="N22" s="40">
        <f t="shared" si="1"/>
        <v>26</v>
      </c>
      <c r="O22" s="40">
        <f t="shared" si="1"/>
        <v>0</v>
      </c>
      <c r="P22" s="40">
        <f t="shared" si="1"/>
        <v>100</v>
      </c>
      <c r="Q22" s="40"/>
      <c r="R22" s="40">
        <f t="shared" si="1"/>
        <v>0</v>
      </c>
      <c r="S22" s="40">
        <f t="shared" si="1"/>
        <v>1</v>
      </c>
      <c r="T22" s="40"/>
      <c r="U22" s="40">
        <f t="shared" si="1"/>
        <v>100</v>
      </c>
      <c r="Y22" s="33"/>
    </row>
    <row r="23" spans="1:25" s="6" customFormat="1" ht="3" customHeight="1">
      <c r="A23" s="20"/>
      <c r="B23" s="2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20"/>
      <c r="Y23" s="33"/>
    </row>
    <row r="24" spans="3:25" s="6" customFormat="1" ht="3" customHeight="1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Y24" s="33"/>
    </row>
    <row r="25" spans="1:25" s="8" customFormat="1" ht="11.25">
      <c r="A25" s="16" t="s">
        <v>43</v>
      </c>
      <c r="B25" s="5"/>
      <c r="C25" s="47"/>
      <c r="D25" s="47"/>
      <c r="E25" s="47"/>
      <c r="F25" s="47"/>
      <c r="G25" s="47"/>
      <c r="H25" s="47"/>
      <c r="I25" s="47"/>
      <c r="J25" s="4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Y25" s="33"/>
    </row>
    <row r="26" spans="1:25" s="6" customFormat="1" ht="11.25">
      <c r="A26" s="6" t="s">
        <v>28</v>
      </c>
      <c r="B26" s="5" t="s">
        <v>65</v>
      </c>
      <c r="C26" s="33">
        <v>140</v>
      </c>
      <c r="D26" s="33"/>
      <c r="E26" s="33"/>
      <c r="F26" s="33">
        <f>C26*100/C29</f>
        <v>80</v>
      </c>
      <c r="G26" s="33"/>
      <c r="H26" s="33"/>
      <c r="I26" s="33">
        <v>40</v>
      </c>
      <c r="J26" s="33"/>
      <c r="K26" s="33">
        <f>I26*100/I29</f>
        <v>88.88888888888889</v>
      </c>
      <c r="L26" s="33"/>
      <c r="M26" s="33"/>
      <c r="N26" s="33">
        <v>28</v>
      </c>
      <c r="O26" s="33"/>
      <c r="P26" s="33">
        <f>N26*100/N29</f>
        <v>90.3225806451613</v>
      </c>
      <c r="Q26" s="33"/>
      <c r="R26" s="33"/>
      <c r="S26" s="33">
        <v>1</v>
      </c>
      <c r="T26" s="33"/>
      <c r="U26" s="33">
        <f>S26*100/S29</f>
        <v>100</v>
      </c>
      <c r="Y26" s="33"/>
    </row>
    <row r="27" spans="1:25" s="6" customFormat="1" ht="11.25">
      <c r="A27" s="6" t="s">
        <v>145</v>
      </c>
      <c r="B27" s="6" t="s">
        <v>66</v>
      </c>
      <c r="C27" s="33">
        <v>25</v>
      </c>
      <c r="D27" s="33"/>
      <c r="E27" s="33"/>
      <c r="F27" s="33">
        <f>C27*100/C29</f>
        <v>14.285714285714286</v>
      </c>
      <c r="G27" s="33"/>
      <c r="H27" s="33"/>
      <c r="I27" s="33">
        <v>4</v>
      </c>
      <c r="J27" s="33"/>
      <c r="K27" s="33">
        <f>I27*100/I29</f>
        <v>8.88888888888889</v>
      </c>
      <c r="L27" s="33"/>
      <c r="M27" s="33"/>
      <c r="N27" s="33">
        <v>3</v>
      </c>
      <c r="O27" s="33"/>
      <c r="P27" s="33">
        <f>N27*100/N29</f>
        <v>9.67741935483871</v>
      </c>
      <c r="Q27" s="33"/>
      <c r="R27" s="33"/>
      <c r="S27" s="33">
        <v>0</v>
      </c>
      <c r="T27" s="33"/>
      <c r="U27" s="33">
        <f>S27*100/S29</f>
        <v>0</v>
      </c>
      <c r="Y27" s="33"/>
    </row>
    <row r="28" spans="1:25" s="6" customFormat="1" ht="11.25">
      <c r="A28" s="6" t="s">
        <v>144</v>
      </c>
      <c r="B28" s="6" t="s">
        <v>67</v>
      </c>
      <c r="C28" s="33">
        <v>10</v>
      </c>
      <c r="D28" s="33"/>
      <c r="E28" s="33"/>
      <c r="F28" s="33">
        <f>C28*100/C29</f>
        <v>5.714285714285714</v>
      </c>
      <c r="G28" s="33"/>
      <c r="H28" s="33"/>
      <c r="I28" s="33">
        <v>1</v>
      </c>
      <c r="J28" s="33"/>
      <c r="K28" s="33">
        <f>I28*100/I29</f>
        <v>2.2222222222222223</v>
      </c>
      <c r="L28" s="33"/>
      <c r="M28" s="33"/>
      <c r="N28" s="33">
        <v>0</v>
      </c>
      <c r="O28" s="33"/>
      <c r="P28" s="33">
        <f>N28*100/N29</f>
        <v>0</v>
      </c>
      <c r="Q28" s="33"/>
      <c r="R28" s="33"/>
      <c r="S28" s="33">
        <v>0</v>
      </c>
      <c r="T28" s="33"/>
      <c r="U28" s="33">
        <f>S28*100/S29</f>
        <v>0</v>
      </c>
      <c r="Y28" s="33"/>
    </row>
    <row r="29" spans="2:25" s="6" customFormat="1" ht="11.25">
      <c r="B29" s="6" t="s">
        <v>60</v>
      </c>
      <c r="C29" s="33">
        <f>SUM(C26:C28)</f>
        <v>175</v>
      </c>
      <c r="D29" s="33">
        <f>SUM(D26:D28)</f>
        <v>0</v>
      </c>
      <c r="E29" s="33"/>
      <c r="F29" s="33">
        <f>SUM(F26:F28)</f>
        <v>100</v>
      </c>
      <c r="G29" s="33"/>
      <c r="H29" s="33"/>
      <c r="I29" s="33">
        <f>SUM(I26:I28)</f>
        <v>45</v>
      </c>
      <c r="J29" s="33"/>
      <c r="K29" s="33">
        <f>SUM(K26:K28)</f>
        <v>100</v>
      </c>
      <c r="L29" s="33"/>
      <c r="M29" s="33"/>
      <c r="N29" s="33">
        <f>SUM(N26:N28)</f>
        <v>31</v>
      </c>
      <c r="O29" s="33">
        <f>SUM(O26:O28)</f>
        <v>0</v>
      </c>
      <c r="P29" s="33">
        <f>SUM(P26:P28)</f>
        <v>100</v>
      </c>
      <c r="Q29" s="33"/>
      <c r="R29" s="33">
        <f>SUM(R26:R28)</f>
        <v>0</v>
      </c>
      <c r="S29" s="33">
        <f>SUM(S26:S28)</f>
        <v>1</v>
      </c>
      <c r="T29" s="33"/>
      <c r="U29" s="33">
        <f>SUM(U26:U28)</f>
        <v>100</v>
      </c>
      <c r="Y29" s="33"/>
    </row>
    <row r="30" spans="1:25" ht="6" customHeight="1">
      <c r="A30" s="3"/>
      <c r="B30" s="5"/>
      <c r="C30" s="40"/>
      <c r="D30" s="40"/>
      <c r="E30" s="40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3"/>
      <c r="T30" s="36"/>
      <c r="U30" s="36"/>
      <c r="Y30" s="33"/>
    </row>
    <row r="31" spans="1:25" s="6" customFormat="1" ht="11.25">
      <c r="A31" s="6" t="s">
        <v>21</v>
      </c>
      <c r="B31" s="5" t="s">
        <v>65</v>
      </c>
      <c r="C31" s="33">
        <v>119</v>
      </c>
      <c r="D31" s="33"/>
      <c r="E31" s="33"/>
      <c r="F31" s="33">
        <f>C31*100/C34</f>
        <v>84.39716312056737</v>
      </c>
      <c r="G31" s="33"/>
      <c r="H31" s="33"/>
      <c r="I31" s="83" t="s">
        <v>258</v>
      </c>
      <c r="J31" s="33"/>
      <c r="K31" s="83" t="s">
        <v>258</v>
      </c>
      <c r="L31" s="33"/>
      <c r="M31" s="33"/>
      <c r="N31" s="33">
        <v>11</v>
      </c>
      <c r="O31" s="33"/>
      <c r="P31" s="33">
        <f>N31*100/N34</f>
        <v>91.66666666666667</v>
      </c>
      <c r="Q31" s="33"/>
      <c r="R31" s="33"/>
      <c r="S31" s="83" t="s">
        <v>258</v>
      </c>
      <c r="T31" s="33"/>
      <c r="U31" s="83" t="s">
        <v>258</v>
      </c>
      <c r="Y31" s="33"/>
    </row>
    <row r="32" spans="1:25" s="6" customFormat="1" ht="11.25">
      <c r="A32" s="6" t="s">
        <v>22</v>
      </c>
      <c r="B32" s="6" t="s">
        <v>66</v>
      </c>
      <c r="C32" s="33">
        <v>16</v>
      </c>
      <c r="D32" s="33"/>
      <c r="E32" s="33"/>
      <c r="F32" s="33">
        <f>C32*100/C34</f>
        <v>11.347517730496454</v>
      </c>
      <c r="G32" s="33"/>
      <c r="H32" s="33"/>
      <c r="I32" s="83" t="s">
        <v>258</v>
      </c>
      <c r="J32" s="33"/>
      <c r="K32" s="83" t="s">
        <v>258</v>
      </c>
      <c r="L32" s="33"/>
      <c r="M32" s="33"/>
      <c r="N32" s="33">
        <v>1</v>
      </c>
      <c r="O32" s="33"/>
      <c r="P32" s="33">
        <f>N32*100/N34</f>
        <v>8.333333333333334</v>
      </c>
      <c r="Q32" s="33"/>
      <c r="R32" s="33"/>
      <c r="S32" s="83" t="s">
        <v>258</v>
      </c>
      <c r="T32" s="33"/>
      <c r="U32" s="83" t="s">
        <v>258</v>
      </c>
      <c r="Y32" s="33"/>
    </row>
    <row r="33" spans="1:25" s="6" customFormat="1" ht="11.25">
      <c r="A33" s="6" t="s">
        <v>23</v>
      </c>
      <c r="B33" s="6" t="s">
        <v>67</v>
      </c>
      <c r="C33" s="33">
        <v>6</v>
      </c>
      <c r="D33" s="33"/>
      <c r="E33" s="33"/>
      <c r="F33" s="33">
        <f>C33*100/C34</f>
        <v>4.25531914893617</v>
      </c>
      <c r="G33" s="33"/>
      <c r="H33" s="33"/>
      <c r="I33" s="83" t="s">
        <v>258</v>
      </c>
      <c r="J33" s="33"/>
      <c r="K33" s="83" t="s">
        <v>258</v>
      </c>
      <c r="L33" s="33"/>
      <c r="M33" s="33"/>
      <c r="N33" s="33">
        <v>0</v>
      </c>
      <c r="O33" s="33"/>
      <c r="P33" s="33">
        <f>N33*100/N34</f>
        <v>0</v>
      </c>
      <c r="Q33" s="33"/>
      <c r="R33" s="33"/>
      <c r="S33" s="83" t="s">
        <v>258</v>
      </c>
      <c r="T33" s="33"/>
      <c r="U33" s="83" t="s">
        <v>258</v>
      </c>
      <c r="Y33" s="33"/>
    </row>
    <row r="34" spans="2:25" s="6" customFormat="1" ht="11.25">
      <c r="B34" s="6" t="s">
        <v>60</v>
      </c>
      <c r="C34" s="33">
        <f>SUM(C31:C33)</f>
        <v>141</v>
      </c>
      <c r="D34" s="33">
        <f>SUM(D31:D33)</f>
        <v>0</v>
      </c>
      <c r="E34" s="33"/>
      <c r="F34" s="33">
        <f>SUM(F31:F33)</f>
        <v>99.99999999999999</v>
      </c>
      <c r="G34" s="33"/>
      <c r="H34" s="33"/>
      <c r="I34" s="83" t="s">
        <v>258</v>
      </c>
      <c r="J34" s="33"/>
      <c r="K34" s="83" t="s">
        <v>258</v>
      </c>
      <c r="L34" s="33"/>
      <c r="M34" s="33"/>
      <c r="N34" s="33">
        <f>SUM(N31:N33)</f>
        <v>12</v>
      </c>
      <c r="O34" s="33">
        <f>SUM(O31:O33)</f>
        <v>0</v>
      </c>
      <c r="P34" s="33">
        <f>SUM(P31:P33)</f>
        <v>100</v>
      </c>
      <c r="Q34" s="33"/>
      <c r="R34" s="33">
        <f>SUM(R31:R33)</f>
        <v>0</v>
      </c>
      <c r="S34" s="83" t="s">
        <v>258</v>
      </c>
      <c r="T34" s="33"/>
      <c r="U34" s="83" t="s">
        <v>258</v>
      </c>
      <c r="Y34" s="33"/>
    </row>
    <row r="35" spans="1:25" s="6" customFormat="1" ht="3" customHeight="1">
      <c r="A35" s="20"/>
      <c r="B35" s="2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>
        <f>SUM(S31:S33)</f>
        <v>0</v>
      </c>
      <c r="T35" s="49"/>
      <c r="U35" s="49"/>
      <c r="V35" s="20"/>
      <c r="Y35" s="33"/>
    </row>
    <row r="36" spans="3:25" s="6" customFormat="1" ht="3" customHeight="1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Y36" s="33"/>
    </row>
    <row r="37" spans="1:25" s="8" customFormat="1" ht="11.25">
      <c r="A37" s="16" t="s">
        <v>32</v>
      </c>
      <c r="B37" s="5"/>
      <c r="C37" s="47"/>
      <c r="D37" s="47"/>
      <c r="E37" s="47"/>
      <c r="F37" s="47"/>
      <c r="G37" s="47"/>
      <c r="H37" s="47"/>
      <c r="I37" s="47"/>
      <c r="J37" s="4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Y37" s="33"/>
    </row>
    <row r="38" spans="1:25" s="6" customFormat="1" ht="11.25">
      <c r="A38" s="6" t="s">
        <v>285</v>
      </c>
      <c r="B38" s="5" t="s">
        <v>65</v>
      </c>
      <c r="C38" s="33">
        <v>100</v>
      </c>
      <c r="D38" s="33"/>
      <c r="E38" s="33"/>
      <c r="F38" s="33">
        <f>C38*100/C41</f>
        <v>79.36507936507937</v>
      </c>
      <c r="G38" s="33"/>
      <c r="H38" s="33"/>
      <c r="I38" s="33">
        <v>18</v>
      </c>
      <c r="J38" s="33"/>
      <c r="K38" s="33">
        <f>I38*100/I41</f>
        <v>85.71428571428571</v>
      </c>
      <c r="L38" s="33"/>
      <c r="M38" s="33"/>
      <c r="N38" s="33">
        <v>11</v>
      </c>
      <c r="O38" s="33"/>
      <c r="P38" s="33">
        <f>N38*100/N41</f>
        <v>64.70588235294117</v>
      </c>
      <c r="Q38" s="33"/>
      <c r="R38" s="33"/>
      <c r="S38" s="33">
        <v>0</v>
      </c>
      <c r="T38" s="33"/>
      <c r="U38" s="33">
        <v>0</v>
      </c>
      <c r="Y38" s="33"/>
    </row>
    <row r="39" spans="1:25" s="6" customFormat="1" ht="11.25">
      <c r="A39" s="6" t="s">
        <v>286</v>
      </c>
      <c r="B39" s="6" t="s">
        <v>66</v>
      </c>
      <c r="C39" s="33">
        <v>19</v>
      </c>
      <c r="D39" s="33"/>
      <c r="E39" s="33"/>
      <c r="F39" s="33">
        <f>C39*100/C41</f>
        <v>15.079365079365079</v>
      </c>
      <c r="G39" s="33"/>
      <c r="H39" s="33"/>
      <c r="I39" s="33">
        <v>1</v>
      </c>
      <c r="J39" s="33"/>
      <c r="K39" s="33">
        <f>I39*100/I41</f>
        <v>4.761904761904762</v>
      </c>
      <c r="L39" s="33"/>
      <c r="M39" s="33"/>
      <c r="N39" s="33">
        <v>5</v>
      </c>
      <c r="O39" s="33"/>
      <c r="P39" s="33">
        <f>N39*100/N41</f>
        <v>29.41176470588235</v>
      </c>
      <c r="Q39" s="33"/>
      <c r="R39" s="33"/>
      <c r="S39" s="33">
        <v>0</v>
      </c>
      <c r="T39" s="33"/>
      <c r="U39" s="33">
        <v>0</v>
      </c>
      <c r="Y39" s="33"/>
    </row>
    <row r="40" spans="1:25" s="6" customFormat="1" ht="11.25">
      <c r="A40" s="6" t="s">
        <v>287</v>
      </c>
      <c r="B40" s="6" t="s">
        <v>67</v>
      </c>
      <c r="C40" s="33">
        <v>7</v>
      </c>
      <c r="D40" s="33"/>
      <c r="E40" s="33"/>
      <c r="F40" s="33">
        <f>C40*100/C41</f>
        <v>5.555555555555555</v>
      </c>
      <c r="G40" s="33"/>
      <c r="H40" s="33"/>
      <c r="I40" s="33">
        <v>2</v>
      </c>
      <c r="J40" s="33"/>
      <c r="K40" s="33">
        <f>I40*100/I41</f>
        <v>9.523809523809524</v>
      </c>
      <c r="L40" s="33"/>
      <c r="M40" s="33"/>
      <c r="N40" s="33">
        <v>1</v>
      </c>
      <c r="O40" s="33"/>
      <c r="P40" s="33">
        <f>N40*100/N41</f>
        <v>5.882352941176471</v>
      </c>
      <c r="Q40" s="33"/>
      <c r="R40" s="33"/>
      <c r="S40" s="33">
        <v>0</v>
      </c>
      <c r="T40" s="33"/>
      <c r="U40" s="33">
        <v>0</v>
      </c>
      <c r="Y40" s="33"/>
    </row>
    <row r="41" spans="1:25" s="6" customFormat="1" ht="11.25">
      <c r="A41" s="6" t="s">
        <v>288</v>
      </c>
      <c r="B41" s="6" t="s">
        <v>60</v>
      </c>
      <c r="C41" s="33">
        <f>SUM(C38:C40)</f>
        <v>126</v>
      </c>
      <c r="D41" s="33">
        <f>SUM(D38:D40)</f>
        <v>0</v>
      </c>
      <c r="E41" s="33"/>
      <c r="F41" s="33">
        <f>SUM(F38:F40)</f>
        <v>100</v>
      </c>
      <c r="G41" s="33"/>
      <c r="H41" s="33"/>
      <c r="I41" s="33">
        <f>SUM(I38:I40)</f>
        <v>21</v>
      </c>
      <c r="J41" s="33"/>
      <c r="K41" s="33">
        <f>SUM(K38:K40)</f>
        <v>99.99999999999999</v>
      </c>
      <c r="L41" s="33"/>
      <c r="M41" s="33"/>
      <c r="N41" s="33">
        <f>SUM(N38:N40)</f>
        <v>17</v>
      </c>
      <c r="O41" s="33">
        <f>SUM(O38:O40)</f>
        <v>0</v>
      </c>
      <c r="P41" s="33">
        <f>SUM(P38:P40)</f>
        <v>100</v>
      </c>
      <c r="Q41" s="33"/>
      <c r="R41" s="33">
        <f>SUM(R38:R40)</f>
        <v>0</v>
      </c>
      <c r="S41" s="33">
        <f>SUM(S38:S40)</f>
        <v>0</v>
      </c>
      <c r="T41" s="33"/>
      <c r="U41" s="33">
        <f>SUM(U38:U40)</f>
        <v>0</v>
      </c>
      <c r="Y41" s="33"/>
    </row>
    <row r="42" spans="1:25" s="6" customFormat="1" ht="3" customHeight="1">
      <c r="A42" s="20"/>
      <c r="B42" s="20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20"/>
      <c r="Y42" s="33"/>
    </row>
    <row r="43" spans="3:25" s="6" customFormat="1" ht="3" customHeight="1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Y43" s="33"/>
    </row>
    <row r="44" spans="1:25" s="8" customFormat="1" ht="11.25">
      <c r="A44" s="16" t="s">
        <v>45</v>
      </c>
      <c r="B44" s="5"/>
      <c r="C44" s="47"/>
      <c r="D44" s="47"/>
      <c r="E44" s="47"/>
      <c r="F44" s="47"/>
      <c r="G44" s="47"/>
      <c r="H44" s="47"/>
      <c r="I44" s="47"/>
      <c r="J44" s="4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Y44" s="33"/>
    </row>
    <row r="45" spans="1:25" s="6" customFormat="1" ht="11.25">
      <c r="A45" s="6" t="s">
        <v>215</v>
      </c>
      <c r="B45" s="5" t="s">
        <v>65</v>
      </c>
      <c r="C45" s="33">
        <v>144</v>
      </c>
      <c r="D45" s="33"/>
      <c r="E45" s="33"/>
      <c r="F45" s="33">
        <f>C45*100/C48</f>
        <v>86.74698795180723</v>
      </c>
      <c r="G45" s="33"/>
      <c r="H45" s="33"/>
      <c r="I45" s="33">
        <v>46</v>
      </c>
      <c r="J45" s="33"/>
      <c r="K45" s="33">
        <f>I45*100/I48</f>
        <v>88.46153846153847</v>
      </c>
      <c r="L45" s="33"/>
      <c r="M45" s="33"/>
      <c r="N45" s="33">
        <v>31</v>
      </c>
      <c r="O45" s="33"/>
      <c r="P45" s="33">
        <f>N45*100/N48</f>
        <v>88.57142857142857</v>
      </c>
      <c r="Q45" s="33"/>
      <c r="R45" s="33"/>
      <c r="S45" s="33">
        <v>1</v>
      </c>
      <c r="T45" s="33"/>
      <c r="U45" s="33">
        <f>S45*100/S48</f>
        <v>100</v>
      </c>
      <c r="Y45" s="33"/>
    </row>
    <row r="46" spans="1:25" s="6" customFormat="1" ht="11.25">
      <c r="A46" s="6" t="s">
        <v>216</v>
      </c>
      <c r="B46" s="6" t="s">
        <v>66</v>
      </c>
      <c r="C46" s="33">
        <v>22</v>
      </c>
      <c r="D46" s="33"/>
      <c r="E46" s="33"/>
      <c r="F46" s="33">
        <f>C46*100/C48</f>
        <v>13.25301204819277</v>
      </c>
      <c r="G46" s="33"/>
      <c r="H46" s="33"/>
      <c r="I46" s="33">
        <v>6</v>
      </c>
      <c r="J46" s="33"/>
      <c r="K46" s="33">
        <f>I46*100/I48</f>
        <v>11.538461538461538</v>
      </c>
      <c r="L46" s="33"/>
      <c r="M46" s="33"/>
      <c r="N46" s="33">
        <v>4</v>
      </c>
      <c r="O46" s="33"/>
      <c r="P46" s="33">
        <f>N46*100/N48</f>
        <v>11.428571428571429</v>
      </c>
      <c r="Q46" s="33"/>
      <c r="R46" s="33"/>
      <c r="S46" s="33">
        <v>0</v>
      </c>
      <c r="T46" s="33"/>
      <c r="U46" s="33">
        <f>S46*100/S48</f>
        <v>0</v>
      </c>
      <c r="Y46" s="33"/>
    </row>
    <row r="47" spans="1:25" s="6" customFormat="1" ht="11.25">
      <c r="A47" s="6" t="s">
        <v>24</v>
      </c>
      <c r="B47" s="6" t="s">
        <v>67</v>
      </c>
      <c r="C47" s="33">
        <v>0</v>
      </c>
      <c r="D47" s="33"/>
      <c r="E47" s="33"/>
      <c r="F47" s="33">
        <f>C47*100/C48</f>
        <v>0</v>
      </c>
      <c r="G47" s="33"/>
      <c r="H47" s="33"/>
      <c r="I47" s="33">
        <v>0</v>
      </c>
      <c r="J47" s="33"/>
      <c r="K47" s="33">
        <f>I47*100/I48</f>
        <v>0</v>
      </c>
      <c r="L47" s="33"/>
      <c r="M47" s="33"/>
      <c r="N47" s="33">
        <v>0</v>
      </c>
      <c r="O47" s="33"/>
      <c r="P47" s="33">
        <f>N47*100/N48</f>
        <v>0</v>
      </c>
      <c r="Q47" s="33"/>
      <c r="R47" s="33"/>
      <c r="S47" s="33">
        <v>0</v>
      </c>
      <c r="T47" s="33"/>
      <c r="U47" s="33">
        <f>S47*100/S48</f>
        <v>0</v>
      </c>
      <c r="Y47" s="33"/>
    </row>
    <row r="48" spans="1:25" s="6" customFormat="1" ht="11.25">
      <c r="A48" s="6" t="s">
        <v>146</v>
      </c>
      <c r="B48" s="6" t="s">
        <v>60</v>
      </c>
      <c r="C48" s="33">
        <f>SUM(C45:C47)</f>
        <v>166</v>
      </c>
      <c r="D48" s="33">
        <f aca="true" t="shared" si="2" ref="D48:U48">SUM(D45:D47)</f>
        <v>0</v>
      </c>
      <c r="E48" s="33"/>
      <c r="F48" s="33">
        <f t="shared" si="2"/>
        <v>100</v>
      </c>
      <c r="G48" s="33"/>
      <c r="H48" s="33"/>
      <c r="I48" s="33">
        <f t="shared" si="2"/>
        <v>52</v>
      </c>
      <c r="J48" s="33"/>
      <c r="K48" s="33">
        <f t="shared" si="2"/>
        <v>100</v>
      </c>
      <c r="L48" s="33"/>
      <c r="M48" s="33"/>
      <c r="N48" s="33">
        <f t="shared" si="2"/>
        <v>35</v>
      </c>
      <c r="O48" s="33">
        <f t="shared" si="2"/>
        <v>0</v>
      </c>
      <c r="P48" s="33">
        <f t="shared" si="2"/>
        <v>100</v>
      </c>
      <c r="Q48" s="33"/>
      <c r="R48" s="33">
        <f t="shared" si="2"/>
        <v>0</v>
      </c>
      <c r="S48" s="33">
        <f t="shared" si="2"/>
        <v>1</v>
      </c>
      <c r="T48" s="33"/>
      <c r="U48" s="33">
        <f t="shared" si="2"/>
        <v>100</v>
      </c>
      <c r="Y48" s="33"/>
    </row>
    <row r="49" spans="1:25" ht="6" customHeight="1">
      <c r="A49" s="3"/>
      <c r="B49" s="5"/>
      <c r="C49" s="40"/>
      <c r="D49" s="40"/>
      <c r="E49" s="40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Y49" s="33"/>
    </row>
    <row r="50" spans="1:25" s="6" customFormat="1" ht="11.25">
      <c r="A50" s="6" t="s">
        <v>29</v>
      </c>
      <c r="B50" s="5" t="s">
        <v>65</v>
      </c>
      <c r="C50" s="33">
        <v>123</v>
      </c>
      <c r="D50" s="33"/>
      <c r="E50" s="33"/>
      <c r="F50" s="33">
        <f>C50*100/C53</f>
        <v>73.21428571428571</v>
      </c>
      <c r="G50" s="33"/>
      <c r="H50" s="33"/>
      <c r="I50" s="33">
        <v>31</v>
      </c>
      <c r="J50" s="33"/>
      <c r="K50" s="33">
        <f>I50*100/I53</f>
        <v>81.57894736842105</v>
      </c>
      <c r="L50" s="33"/>
      <c r="M50" s="33"/>
      <c r="N50" s="33">
        <v>22</v>
      </c>
      <c r="O50" s="33"/>
      <c r="P50" s="33">
        <f>N50*100/N53</f>
        <v>68.75</v>
      </c>
      <c r="Q50" s="33"/>
      <c r="R50" s="33"/>
      <c r="S50" s="33">
        <v>1</v>
      </c>
      <c r="T50" s="33"/>
      <c r="U50" s="33">
        <f>S50*100/S53</f>
        <v>100</v>
      </c>
      <c r="Y50" s="33"/>
    </row>
    <row r="51" spans="1:25" s="6" customFormat="1" ht="11.25">
      <c r="A51" s="6" t="s">
        <v>217</v>
      </c>
      <c r="B51" s="6" t="s">
        <v>66</v>
      </c>
      <c r="C51" s="33">
        <v>35</v>
      </c>
      <c r="D51" s="33"/>
      <c r="E51" s="33"/>
      <c r="F51" s="33">
        <f>C51*100/C53</f>
        <v>20.833333333333332</v>
      </c>
      <c r="G51" s="33"/>
      <c r="H51" s="33"/>
      <c r="I51" s="33">
        <v>4</v>
      </c>
      <c r="J51" s="33"/>
      <c r="K51" s="33">
        <f>I51*100/I53</f>
        <v>10.526315789473685</v>
      </c>
      <c r="L51" s="33"/>
      <c r="M51" s="33"/>
      <c r="N51" s="33">
        <v>7</v>
      </c>
      <c r="O51" s="33"/>
      <c r="P51" s="33">
        <f>N51*100/N53</f>
        <v>21.875</v>
      </c>
      <c r="Q51" s="33"/>
      <c r="R51" s="33"/>
      <c r="S51" s="33">
        <v>0</v>
      </c>
      <c r="T51" s="33"/>
      <c r="U51" s="33">
        <f>S51*100/S53</f>
        <v>0</v>
      </c>
      <c r="Y51" s="33"/>
    </row>
    <row r="52" spans="1:25" s="6" customFormat="1" ht="11.25">
      <c r="A52" s="6" t="s">
        <v>218</v>
      </c>
      <c r="B52" s="6" t="s">
        <v>67</v>
      </c>
      <c r="C52" s="33">
        <v>10</v>
      </c>
      <c r="D52" s="33"/>
      <c r="E52" s="33"/>
      <c r="F52" s="33">
        <f>C52*100/C53</f>
        <v>5.9523809523809526</v>
      </c>
      <c r="G52" s="33"/>
      <c r="H52" s="33"/>
      <c r="I52" s="33">
        <v>3</v>
      </c>
      <c r="J52" s="33"/>
      <c r="K52" s="33">
        <f>I52*100/I53</f>
        <v>7.894736842105263</v>
      </c>
      <c r="L52" s="33"/>
      <c r="M52" s="33"/>
      <c r="N52" s="33">
        <v>3</v>
      </c>
      <c r="O52" s="33"/>
      <c r="P52" s="33">
        <f>N52*100/N53</f>
        <v>9.375</v>
      </c>
      <c r="Q52" s="33"/>
      <c r="R52" s="33"/>
      <c r="S52" s="33">
        <v>0</v>
      </c>
      <c r="T52" s="33"/>
      <c r="U52" s="33">
        <f>S52*100/S53</f>
        <v>0</v>
      </c>
      <c r="Y52" s="33"/>
    </row>
    <row r="53" spans="1:25" s="6" customFormat="1" ht="11.25">
      <c r="A53" s="6" t="s">
        <v>219</v>
      </c>
      <c r="B53" s="6" t="s">
        <v>60</v>
      </c>
      <c r="C53" s="33">
        <f>SUM(C50:C52)</f>
        <v>168</v>
      </c>
      <c r="D53" s="33">
        <f aca="true" t="shared" si="3" ref="D53:U53">SUM(D50:D52)</f>
        <v>0</v>
      </c>
      <c r="E53" s="33"/>
      <c r="F53" s="33">
        <f t="shared" si="3"/>
        <v>99.99999999999999</v>
      </c>
      <c r="G53" s="33"/>
      <c r="H53" s="33"/>
      <c r="I53" s="33">
        <f t="shared" si="3"/>
        <v>38</v>
      </c>
      <c r="J53" s="33"/>
      <c r="K53" s="33">
        <f t="shared" si="3"/>
        <v>100</v>
      </c>
      <c r="L53" s="33"/>
      <c r="M53" s="33"/>
      <c r="N53" s="33">
        <f>SUM(N50:N52)</f>
        <v>32</v>
      </c>
      <c r="O53" s="33">
        <f t="shared" si="3"/>
        <v>0</v>
      </c>
      <c r="P53" s="33">
        <f t="shared" si="3"/>
        <v>100</v>
      </c>
      <c r="Q53" s="33"/>
      <c r="R53" s="33">
        <f t="shared" si="3"/>
        <v>0</v>
      </c>
      <c r="S53" s="33">
        <f t="shared" si="3"/>
        <v>1</v>
      </c>
      <c r="T53" s="33"/>
      <c r="U53" s="33">
        <f t="shared" si="3"/>
        <v>100</v>
      </c>
      <c r="Y53" s="33"/>
    </row>
    <row r="54" spans="1:25" ht="6" customHeight="1">
      <c r="A54" s="3"/>
      <c r="B54" s="5"/>
      <c r="C54" s="40"/>
      <c r="D54" s="40"/>
      <c r="E54" s="40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Y54" s="33"/>
    </row>
    <row r="55" spans="1:25" s="6" customFormat="1" ht="11.25">
      <c r="A55" s="6" t="s">
        <v>30</v>
      </c>
      <c r="B55" s="5" t="s">
        <v>65</v>
      </c>
      <c r="C55" s="33">
        <v>124</v>
      </c>
      <c r="D55" s="33"/>
      <c r="E55" s="33"/>
      <c r="F55" s="33">
        <f>C55*100/C58</f>
        <v>75.15151515151516</v>
      </c>
      <c r="G55" s="33"/>
      <c r="H55" s="33"/>
      <c r="I55" s="33">
        <v>37</v>
      </c>
      <c r="J55" s="33"/>
      <c r="K55" s="33">
        <f>I55*100/I58</f>
        <v>88.0952380952381</v>
      </c>
      <c r="L55" s="33"/>
      <c r="M55" s="33"/>
      <c r="N55" s="33">
        <v>24</v>
      </c>
      <c r="O55" s="33"/>
      <c r="P55" s="33">
        <f>N55*100/N58</f>
        <v>77.41935483870968</v>
      </c>
      <c r="Q55" s="33"/>
      <c r="R55" s="33"/>
      <c r="S55" s="33">
        <v>1</v>
      </c>
      <c r="T55" s="33"/>
      <c r="U55" s="33">
        <f>S55*100/S58</f>
        <v>100</v>
      </c>
      <c r="Y55" s="33"/>
    </row>
    <row r="56" spans="1:25" s="6" customFormat="1" ht="11.25">
      <c r="A56" s="6" t="s">
        <v>220</v>
      </c>
      <c r="B56" s="6" t="s">
        <v>66</v>
      </c>
      <c r="C56" s="33">
        <v>29</v>
      </c>
      <c r="D56" s="33"/>
      <c r="E56" s="33"/>
      <c r="F56" s="33">
        <f>C56*100/C58</f>
        <v>17.575757575757574</v>
      </c>
      <c r="G56" s="33"/>
      <c r="H56" s="33"/>
      <c r="I56" s="33">
        <v>3</v>
      </c>
      <c r="J56" s="33"/>
      <c r="K56" s="33">
        <f>I56*100/I58</f>
        <v>7.142857142857143</v>
      </c>
      <c r="L56" s="33"/>
      <c r="M56" s="33"/>
      <c r="N56" s="33">
        <v>5</v>
      </c>
      <c r="O56" s="33"/>
      <c r="P56" s="33">
        <f>N56*100/N58</f>
        <v>16.129032258064516</v>
      </c>
      <c r="Q56" s="33"/>
      <c r="R56" s="33"/>
      <c r="S56" s="33">
        <v>0</v>
      </c>
      <c r="T56" s="33"/>
      <c r="U56" s="33">
        <f>S56*100/S58</f>
        <v>0</v>
      </c>
      <c r="Y56" s="33"/>
    </row>
    <row r="57" spans="1:25" s="6" customFormat="1" ht="11.25">
      <c r="A57" s="6" t="s">
        <v>221</v>
      </c>
      <c r="B57" s="6" t="s">
        <v>67</v>
      </c>
      <c r="C57" s="33">
        <v>12</v>
      </c>
      <c r="D57" s="33"/>
      <c r="E57" s="33"/>
      <c r="F57" s="33">
        <f>C57*100/C58</f>
        <v>7.2727272727272725</v>
      </c>
      <c r="G57" s="33"/>
      <c r="H57" s="33"/>
      <c r="I57" s="33">
        <v>2</v>
      </c>
      <c r="J57" s="33"/>
      <c r="K57" s="33">
        <f>I57*100/I58</f>
        <v>4.761904761904762</v>
      </c>
      <c r="L57" s="33"/>
      <c r="M57" s="33"/>
      <c r="N57" s="33">
        <v>2</v>
      </c>
      <c r="O57" s="33"/>
      <c r="P57" s="33">
        <f>N57*100/N58</f>
        <v>6.451612903225806</v>
      </c>
      <c r="Q57" s="33"/>
      <c r="R57" s="33"/>
      <c r="S57" s="33">
        <v>0</v>
      </c>
      <c r="T57" s="33"/>
      <c r="U57" s="33">
        <f>S57*100/S58</f>
        <v>0</v>
      </c>
      <c r="Y57" s="33"/>
    </row>
    <row r="58" spans="1:25" s="6" customFormat="1" ht="11.25">
      <c r="A58" s="6" t="s">
        <v>222</v>
      </c>
      <c r="B58" s="6" t="s">
        <v>60</v>
      </c>
      <c r="C58" s="33">
        <f>SUM(C55:C57)</f>
        <v>165</v>
      </c>
      <c r="D58" s="33">
        <f>SUM(D55:D57)</f>
        <v>0</v>
      </c>
      <c r="E58" s="33"/>
      <c r="F58" s="33">
        <f>SUM(F55:F57)</f>
        <v>100</v>
      </c>
      <c r="G58" s="33"/>
      <c r="H58" s="33"/>
      <c r="I58" s="33">
        <f>SUM(I55:I57)</f>
        <v>42</v>
      </c>
      <c r="J58" s="33"/>
      <c r="K58" s="33">
        <f>SUM(K55:K57)</f>
        <v>100</v>
      </c>
      <c r="L58" s="33"/>
      <c r="M58" s="33"/>
      <c r="N58" s="33">
        <f>SUM(N55:N57)</f>
        <v>31</v>
      </c>
      <c r="O58" s="33">
        <f>SUM(O55:O57)</f>
        <v>0</v>
      </c>
      <c r="P58" s="33">
        <f>SUM(P55:P57)</f>
        <v>100</v>
      </c>
      <c r="Q58" s="33"/>
      <c r="R58" s="33">
        <f>SUM(R55:R57)</f>
        <v>0</v>
      </c>
      <c r="S58" s="33">
        <f>SUM(S55:S57)</f>
        <v>1</v>
      </c>
      <c r="T58" s="33"/>
      <c r="U58" s="33">
        <f>SUM(U55:U57)</f>
        <v>100</v>
      </c>
      <c r="Y58" s="33"/>
    </row>
    <row r="59" spans="1:25" ht="6" customHeight="1">
      <c r="A59" s="3"/>
      <c r="B59" s="5"/>
      <c r="C59" s="5"/>
      <c r="D59" s="5"/>
      <c r="E59" s="5"/>
      <c r="Y59" s="33"/>
    </row>
    <row r="60" spans="1:25" s="6" customFormat="1" ht="11.25">
      <c r="A60" s="6" t="s">
        <v>223</v>
      </c>
      <c r="B60" s="5" t="s">
        <v>65</v>
      </c>
      <c r="C60" s="33">
        <v>114</v>
      </c>
      <c r="D60" s="33"/>
      <c r="E60" s="33"/>
      <c r="F60" s="33">
        <f>C60*100/C63</f>
        <v>69.93865030674847</v>
      </c>
      <c r="G60" s="33"/>
      <c r="H60" s="33"/>
      <c r="I60" s="33">
        <v>45</v>
      </c>
      <c r="J60" s="33"/>
      <c r="K60" s="33">
        <f>I60*100/I63</f>
        <v>81.81818181818181</v>
      </c>
      <c r="L60" s="33"/>
      <c r="M60" s="33"/>
      <c r="N60" s="33">
        <v>27</v>
      </c>
      <c r="O60" s="33"/>
      <c r="P60" s="33">
        <f>N60*100/N63</f>
        <v>75</v>
      </c>
      <c r="Q60" s="33"/>
      <c r="R60" s="33"/>
      <c r="S60" s="33">
        <v>1</v>
      </c>
      <c r="T60" s="33"/>
      <c r="U60" s="33">
        <f>S60*100/S63</f>
        <v>100</v>
      </c>
      <c r="Y60" s="33"/>
    </row>
    <row r="61" spans="1:25" s="6" customFormat="1" ht="11.25">
      <c r="A61" s="6" t="s">
        <v>224</v>
      </c>
      <c r="B61" s="6" t="s">
        <v>66</v>
      </c>
      <c r="C61" s="33">
        <v>39</v>
      </c>
      <c r="D61" s="33"/>
      <c r="E61" s="33"/>
      <c r="F61" s="33">
        <f>C61*100/C63</f>
        <v>23.926380368098158</v>
      </c>
      <c r="G61" s="33"/>
      <c r="H61" s="33"/>
      <c r="I61" s="33">
        <v>8</v>
      </c>
      <c r="J61" s="33"/>
      <c r="K61" s="33">
        <f>I61*100/I63</f>
        <v>14.545454545454545</v>
      </c>
      <c r="L61" s="33"/>
      <c r="M61" s="33"/>
      <c r="N61" s="33">
        <v>8</v>
      </c>
      <c r="O61" s="33"/>
      <c r="P61" s="33">
        <f>N61*100/N63</f>
        <v>22.22222222222222</v>
      </c>
      <c r="Q61" s="33"/>
      <c r="R61" s="33"/>
      <c r="S61" s="33">
        <v>0</v>
      </c>
      <c r="T61" s="33"/>
      <c r="U61" s="33">
        <f>S61*100/S63</f>
        <v>0</v>
      </c>
      <c r="Y61" s="33"/>
    </row>
    <row r="62" spans="1:25" s="6" customFormat="1" ht="11.25">
      <c r="A62" s="6" t="s">
        <v>225</v>
      </c>
      <c r="B62" s="6" t="s">
        <v>67</v>
      </c>
      <c r="C62" s="33">
        <v>10</v>
      </c>
      <c r="D62" s="33"/>
      <c r="E62" s="33"/>
      <c r="F62" s="33">
        <f>C62*100/C63</f>
        <v>6.134969325153374</v>
      </c>
      <c r="G62" s="33"/>
      <c r="H62" s="33"/>
      <c r="I62" s="33">
        <v>2</v>
      </c>
      <c r="J62" s="33"/>
      <c r="K62" s="33">
        <f>I62*100/I63</f>
        <v>3.6363636363636362</v>
      </c>
      <c r="L62" s="33"/>
      <c r="M62" s="33"/>
      <c r="N62" s="33">
        <v>1</v>
      </c>
      <c r="O62" s="33"/>
      <c r="P62" s="33">
        <f>N62*100/N63</f>
        <v>2.7777777777777777</v>
      </c>
      <c r="Q62" s="33"/>
      <c r="R62" s="33"/>
      <c r="S62" s="33">
        <v>0</v>
      </c>
      <c r="T62" s="33"/>
      <c r="U62" s="33">
        <f>S62*100/S63</f>
        <v>0</v>
      </c>
      <c r="Y62" s="33"/>
    </row>
    <row r="63" spans="2:25" s="6" customFormat="1" ht="11.25">
      <c r="B63" s="6" t="s">
        <v>60</v>
      </c>
      <c r="C63" s="33">
        <f>SUM(C60:C62)</f>
        <v>163</v>
      </c>
      <c r="D63" s="33">
        <f>SUM(D60:D62)</f>
        <v>0</v>
      </c>
      <c r="E63" s="33"/>
      <c r="F63" s="33">
        <f>SUM(F60:F62)</f>
        <v>100</v>
      </c>
      <c r="G63" s="33"/>
      <c r="H63" s="33"/>
      <c r="I63" s="33">
        <f>SUM(I60:I62)</f>
        <v>55</v>
      </c>
      <c r="J63" s="33"/>
      <c r="K63" s="33">
        <f>SUM(K60:K62)</f>
        <v>100</v>
      </c>
      <c r="L63" s="33"/>
      <c r="M63" s="33"/>
      <c r="N63" s="33">
        <f>SUM(N60:N62)</f>
        <v>36</v>
      </c>
      <c r="O63" s="33">
        <f>SUM(O60:O62)</f>
        <v>0</v>
      </c>
      <c r="P63" s="33">
        <f>SUM(P60:P62)</f>
        <v>100</v>
      </c>
      <c r="Q63" s="33"/>
      <c r="R63" s="33">
        <f>SUM(R60:R62)</f>
        <v>0</v>
      </c>
      <c r="S63" s="33">
        <f>SUM(S60:S62)</f>
        <v>1</v>
      </c>
      <c r="T63" s="33"/>
      <c r="U63" s="33">
        <f>SUM(U60:U62)</f>
        <v>100</v>
      </c>
      <c r="Y63" s="33"/>
    </row>
    <row r="64" spans="1:25" ht="6" customHeight="1">
      <c r="A64" s="3"/>
      <c r="B64" s="5"/>
      <c r="C64" s="5"/>
      <c r="D64" s="5"/>
      <c r="E64" s="5"/>
      <c r="Y64" s="33"/>
    </row>
    <row r="65" spans="1:25" s="6" customFormat="1" ht="11.25">
      <c r="A65" s="6" t="s">
        <v>280</v>
      </c>
      <c r="B65" s="5" t="s">
        <v>65</v>
      </c>
      <c r="C65" s="33">
        <v>132</v>
      </c>
      <c r="D65" s="33"/>
      <c r="E65" s="33"/>
      <c r="F65" s="33">
        <f>C65*100/C68</f>
        <v>85.71428571428571</v>
      </c>
      <c r="G65" s="33"/>
      <c r="H65" s="33"/>
      <c r="I65" s="33">
        <v>50</v>
      </c>
      <c r="J65" s="33"/>
      <c r="K65" s="33">
        <f>I65*100/I68</f>
        <v>94.33962264150944</v>
      </c>
      <c r="L65" s="33"/>
      <c r="M65" s="33"/>
      <c r="N65" s="33">
        <v>26</v>
      </c>
      <c r="O65" s="33"/>
      <c r="P65" s="33">
        <f>N65*100/N68</f>
        <v>89.65517241379311</v>
      </c>
      <c r="Q65" s="33"/>
      <c r="R65" s="33"/>
      <c r="S65" s="33">
        <v>1</v>
      </c>
      <c r="T65" s="33"/>
      <c r="U65" s="33">
        <f>S65*100/S68</f>
        <v>100</v>
      </c>
      <c r="Y65" s="33"/>
    </row>
    <row r="66" spans="1:25" s="6" customFormat="1" ht="11.25">
      <c r="A66" s="6" t="s">
        <v>226</v>
      </c>
      <c r="B66" s="6" t="s">
        <v>66</v>
      </c>
      <c r="C66" s="33">
        <v>17</v>
      </c>
      <c r="D66" s="33"/>
      <c r="E66" s="33"/>
      <c r="F66" s="33">
        <f>C66*100/C68</f>
        <v>11.03896103896104</v>
      </c>
      <c r="G66" s="33"/>
      <c r="H66" s="33"/>
      <c r="I66" s="33">
        <v>1</v>
      </c>
      <c r="J66" s="33"/>
      <c r="K66" s="33">
        <f>I66*100/I68</f>
        <v>1.8867924528301887</v>
      </c>
      <c r="L66" s="33"/>
      <c r="M66" s="33"/>
      <c r="N66" s="33">
        <v>3</v>
      </c>
      <c r="O66" s="33"/>
      <c r="P66" s="33">
        <f>N66*100/N68</f>
        <v>10.344827586206897</v>
      </c>
      <c r="Q66" s="33"/>
      <c r="R66" s="33"/>
      <c r="S66" s="33">
        <v>0</v>
      </c>
      <c r="T66" s="33"/>
      <c r="U66" s="33">
        <f>S66*100/S68</f>
        <v>0</v>
      </c>
      <c r="Y66" s="33"/>
    </row>
    <row r="67" spans="1:25" s="6" customFormat="1" ht="11.25">
      <c r="A67" s="6" t="s">
        <v>227</v>
      </c>
      <c r="B67" s="6" t="s">
        <v>67</v>
      </c>
      <c r="C67" s="33">
        <v>5</v>
      </c>
      <c r="D67" s="33"/>
      <c r="E67" s="33"/>
      <c r="F67" s="33">
        <f>C67*100/C68</f>
        <v>3.2467532467532467</v>
      </c>
      <c r="G67" s="33"/>
      <c r="H67" s="33"/>
      <c r="I67" s="33">
        <v>2</v>
      </c>
      <c r="J67" s="33"/>
      <c r="K67" s="33">
        <f>I67*100/I68</f>
        <v>3.7735849056603774</v>
      </c>
      <c r="L67" s="33"/>
      <c r="M67" s="33"/>
      <c r="N67" s="33">
        <v>0</v>
      </c>
      <c r="O67" s="33"/>
      <c r="P67" s="33">
        <f>N67*100/N68</f>
        <v>0</v>
      </c>
      <c r="Q67" s="33"/>
      <c r="R67" s="33"/>
      <c r="S67" s="33">
        <v>0</v>
      </c>
      <c r="T67" s="33"/>
      <c r="U67" s="33">
        <f>S67*100/S68</f>
        <v>0</v>
      </c>
      <c r="Y67" s="33"/>
    </row>
    <row r="68" spans="1:25" s="6" customFormat="1" ht="11.25">
      <c r="A68" s="5"/>
      <c r="B68" s="5" t="s">
        <v>60</v>
      </c>
      <c r="C68" s="33">
        <f>SUM(C65:C67)</f>
        <v>154</v>
      </c>
      <c r="D68" s="33">
        <f>SUM(D65:D67)</f>
        <v>0</v>
      </c>
      <c r="E68" s="33"/>
      <c r="F68" s="33">
        <f>SUM(F65:F67)</f>
        <v>99.99999999999999</v>
      </c>
      <c r="G68" s="33"/>
      <c r="H68" s="33"/>
      <c r="I68" s="33">
        <f>SUM(I65:I67)</f>
        <v>53</v>
      </c>
      <c r="J68" s="33"/>
      <c r="K68" s="33">
        <f>SUM(K65:K67)</f>
        <v>100</v>
      </c>
      <c r="L68" s="33"/>
      <c r="M68" s="33"/>
      <c r="N68" s="33">
        <f>SUM(N65:N67)</f>
        <v>29</v>
      </c>
      <c r="O68" s="33">
        <f>SUM(O65:O67)</f>
        <v>0</v>
      </c>
      <c r="P68" s="33">
        <f>SUM(P65:P67)</f>
        <v>100</v>
      </c>
      <c r="Q68" s="33"/>
      <c r="R68" s="33">
        <f>SUM(R65:R67)</f>
        <v>0</v>
      </c>
      <c r="S68" s="33">
        <f>SUM(S65:S67)</f>
        <v>1</v>
      </c>
      <c r="T68" s="33"/>
      <c r="U68" s="33">
        <f>SUM(U65:U67)</f>
        <v>100</v>
      </c>
      <c r="Y68" s="33"/>
    </row>
    <row r="69" spans="1:25" ht="6" customHeight="1">
      <c r="A69" s="3"/>
      <c r="B69" s="5"/>
      <c r="C69" s="5"/>
      <c r="D69" s="5"/>
      <c r="E69" s="5"/>
      <c r="Y69" s="33"/>
    </row>
    <row r="70" spans="1:25" s="6" customFormat="1" ht="11.25">
      <c r="A70" s="6" t="s">
        <v>228</v>
      </c>
      <c r="B70" s="5" t="s">
        <v>65</v>
      </c>
      <c r="C70" s="33">
        <v>102</v>
      </c>
      <c r="D70" s="33"/>
      <c r="E70" s="33"/>
      <c r="F70" s="33">
        <f>C70*100/C73</f>
        <v>70.34482758620689</v>
      </c>
      <c r="G70" s="33"/>
      <c r="H70" s="33"/>
      <c r="I70" s="33">
        <v>27</v>
      </c>
      <c r="J70" s="33"/>
      <c r="K70" s="33">
        <f>I70*100/I73</f>
        <v>79.41176470588235</v>
      </c>
      <c r="L70" s="33"/>
      <c r="M70" s="33"/>
      <c r="N70" s="33">
        <v>14</v>
      </c>
      <c r="O70" s="33"/>
      <c r="P70" s="33">
        <f>N70*100/N73</f>
        <v>60.869565217391305</v>
      </c>
      <c r="Q70" s="33"/>
      <c r="R70" s="33"/>
      <c r="S70" s="33">
        <v>1</v>
      </c>
      <c r="T70" s="33"/>
      <c r="U70" s="33">
        <f>S70*100/S73</f>
        <v>100</v>
      </c>
      <c r="Y70" s="33"/>
    </row>
    <row r="71" spans="1:25" s="6" customFormat="1" ht="11.25">
      <c r="A71" s="6" t="s">
        <v>229</v>
      </c>
      <c r="B71" s="6" t="s">
        <v>66</v>
      </c>
      <c r="C71" s="33">
        <v>34</v>
      </c>
      <c r="D71" s="33"/>
      <c r="E71" s="33"/>
      <c r="F71" s="33">
        <f>C71*100/C73</f>
        <v>23.448275862068964</v>
      </c>
      <c r="G71" s="33"/>
      <c r="H71" s="33"/>
      <c r="I71" s="33">
        <v>5</v>
      </c>
      <c r="J71" s="33"/>
      <c r="K71" s="33">
        <f>I71*100/I73</f>
        <v>14.705882352941176</v>
      </c>
      <c r="L71" s="33"/>
      <c r="M71" s="33"/>
      <c r="N71" s="33">
        <v>7</v>
      </c>
      <c r="O71" s="33"/>
      <c r="P71" s="33">
        <f>N71*100/N73</f>
        <v>30.434782608695652</v>
      </c>
      <c r="Q71" s="33"/>
      <c r="R71" s="33"/>
      <c r="S71" s="33">
        <v>0</v>
      </c>
      <c r="T71" s="33"/>
      <c r="U71" s="33">
        <f>S71*100/S73</f>
        <v>0</v>
      </c>
      <c r="Y71" s="33"/>
    </row>
    <row r="72" spans="1:25" s="6" customFormat="1" ht="11.25">
      <c r="A72" s="6" t="s">
        <v>230</v>
      </c>
      <c r="B72" s="6" t="s">
        <v>67</v>
      </c>
      <c r="C72" s="33">
        <v>9</v>
      </c>
      <c r="D72" s="33"/>
      <c r="E72" s="33"/>
      <c r="F72" s="33">
        <f>C72*100/C73</f>
        <v>6.206896551724138</v>
      </c>
      <c r="G72" s="33"/>
      <c r="H72" s="33"/>
      <c r="I72" s="33">
        <v>2</v>
      </c>
      <c r="J72" s="33"/>
      <c r="K72" s="33">
        <f>I72*100/I73</f>
        <v>5.882352941176471</v>
      </c>
      <c r="L72" s="33"/>
      <c r="M72" s="33"/>
      <c r="N72" s="33">
        <v>2</v>
      </c>
      <c r="O72" s="33"/>
      <c r="P72" s="33">
        <f>N72*100/N73</f>
        <v>8.695652173913043</v>
      </c>
      <c r="Q72" s="33"/>
      <c r="R72" s="33"/>
      <c r="S72" s="33">
        <v>0</v>
      </c>
      <c r="T72" s="33"/>
      <c r="U72" s="33">
        <f>S72*100/S73</f>
        <v>0</v>
      </c>
      <c r="Y72" s="33"/>
    </row>
    <row r="73" spans="2:25" s="6" customFormat="1" ht="11.25">
      <c r="B73" s="6" t="s">
        <v>60</v>
      </c>
      <c r="C73" s="33">
        <f>SUM(C70:C72)</f>
        <v>145</v>
      </c>
      <c r="D73" s="33">
        <f>SUM(D70:D72)</f>
        <v>0</v>
      </c>
      <c r="E73" s="33"/>
      <c r="F73" s="33">
        <f>SUM(F70:F72)</f>
        <v>100</v>
      </c>
      <c r="G73" s="33"/>
      <c r="H73" s="33"/>
      <c r="I73" s="33">
        <f>SUM(I70:I72)</f>
        <v>34</v>
      </c>
      <c r="J73" s="33"/>
      <c r="K73" s="33">
        <f>SUM(K70:K72)</f>
        <v>100</v>
      </c>
      <c r="L73" s="33"/>
      <c r="M73" s="33"/>
      <c r="N73" s="33">
        <f>SUM(N70:N72)</f>
        <v>23</v>
      </c>
      <c r="O73" s="33">
        <f>SUM(O70:O72)</f>
        <v>0</v>
      </c>
      <c r="P73" s="33">
        <f>SUM(P70:P72)</f>
        <v>100</v>
      </c>
      <c r="Q73" s="33"/>
      <c r="R73" s="33">
        <f>SUM(R70:R72)</f>
        <v>0</v>
      </c>
      <c r="S73" s="33">
        <f>SUM(S70:S72)</f>
        <v>1</v>
      </c>
      <c r="T73" s="33"/>
      <c r="U73" s="33">
        <f>SUM(U70:U72)</f>
        <v>100</v>
      </c>
      <c r="Y73" s="33"/>
    </row>
    <row r="74" spans="1:25" s="6" customFormat="1" ht="3" customHeight="1">
      <c r="A74" s="20"/>
      <c r="B74" s="20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20"/>
      <c r="Y74" s="33"/>
    </row>
    <row r="75" spans="3:25" s="6" customFormat="1" ht="3" customHeight="1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Y75" s="33"/>
    </row>
    <row r="76" spans="1:25" s="8" customFormat="1" ht="11.25">
      <c r="A76" s="16" t="s">
        <v>162</v>
      </c>
      <c r="B76" s="5"/>
      <c r="C76" s="16"/>
      <c r="D76" s="16"/>
      <c r="E76" s="16"/>
      <c r="F76" s="16"/>
      <c r="G76" s="16"/>
      <c r="H76" s="16"/>
      <c r="I76" s="16"/>
      <c r="J76" s="16"/>
      <c r="Y76" s="33"/>
    </row>
    <row r="77" spans="1:25" s="6" customFormat="1" ht="11.25">
      <c r="A77" s="6" t="s">
        <v>25</v>
      </c>
      <c r="B77" s="5" t="s">
        <v>62</v>
      </c>
      <c r="C77" s="33">
        <v>165</v>
      </c>
      <c r="D77" s="33"/>
      <c r="E77" s="33"/>
      <c r="F77" s="33">
        <f>C77*100/C80</f>
        <v>84.61538461538461</v>
      </c>
      <c r="G77" s="33"/>
      <c r="H77" s="33"/>
      <c r="I77" s="33">
        <v>55</v>
      </c>
      <c r="J77" s="33"/>
      <c r="K77" s="33">
        <f>I77*100/I80</f>
        <v>93.22033898305085</v>
      </c>
      <c r="L77" s="33"/>
      <c r="M77" s="33"/>
      <c r="N77" s="33">
        <v>36</v>
      </c>
      <c r="O77" s="33"/>
      <c r="P77" s="33">
        <f>N77*100/N80</f>
        <v>94.73684210526316</v>
      </c>
      <c r="Q77" s="33"/>
      <c r="R77" s="33"/>
      <c r="S77" s="33">
        <v>1</v>
      </c>
      <c r="T77" s="33"/>
      <c r="U77" s="33">
        <f>S77*100/S80</f>
        <v>100</v>
      </c>
      <c r="Y77" s="33"/>
    </row>
    <row r="78" spans="1:25" s="6" customFormat="1" ht="11.25">
      <c r="A78" s="6" t="s">
        <v>81</v>
      </c>
      <c r="B78" s="6" t="s">
        <v>147</v>
      </c>
      <c r="C78" s="33">
        <v>21</v>
      </c>
      <c r="D78" s="33"/>
      <c r="E78" s="33"/>
      <c r="F78" s="33">
        <f>C78*100/C80</f>
        <v>10.76923076923077</v>
      </c>
      <c r="G78" s="33"/>
      <c r="H78" s="33"/>
      <c r="I78" s="33">
        <v>3</v>
      </c>
      <c r="J78" s="33"/>
      <c r="K78" s="33">
        <f>I78*100/I80</f>
        <v>5.084745762711864</v>
      </c>
      <c r="L78" s="33"/>
      <c r="M78" s="33"/>
      <c r="N78" s="33">
        <v>2</v>
      </c>
      <c r="O78" s="33"/>
      <c r="P78" s="33">
        <f>N78*100/N80</f>
        <v>5.2631578947368425</v>
      </c>
      <c r="Q78" s="33"/>
      <c r="R78" s="33"/>
      <c r="S78" s="33">
        <v>0</v>
      </c>
      <c r="T78" s="33"/>
      <c r="U78" s="33">
        <f>S78*100/S80</f>
        <v>0</v>
      </c>
      <c r="Y78" s="33"/>
    </row>
    <row r="79" spans="1:25" s="6" customFormat="1" ht="11.25">
      <c r="A79" s="6" t="s">
        <v>82</v>
      </c>
      <c r="B79" s="6" t="s">
        <v>64</v>
      </c>
      <c r="C79" s="33">
        <v>9</v>
      </c>
      <c r="D79" s="33"/>
      <c r="E79" s="33"/>
      <c r="F79" s="33">
        <f>C79*100/C80</f>
        <v>4.615384615384615</v>
      </c>
      <c r="G79" s="33"/>
      <c r="H79" s="33"/>
      <c r="I79" s="33">
        <v>1</v>
      </c>
      <c r="J79" s="33"/>
      <c r="K79" s="33">
        <f>I79*100/I80</f>
        <v>1.694915254237288</v>
      </c>
      <c r="L79" s="33"/>
      <c r="M79" s="33"/>
      <c r="N79" s="33">
        <v>0</v>
      </c>
      <c r="O79" s="33"/>
      <c r="P79" s="33">
        <f>N79*100/N80</f>
        <v>0</v>
      </c>
      <c r="Q79" s="33"/>
      <c r="R79" s="33"/>
      <c r="S79" s="33">
        <v>0</v>
      </c>
      <c r="T79" s="33"/>
      <c r="U79" s="33">
        <f>S79*100/S80</f>
        <v>0</v>
      </c>
      <c r="Y79" s="33"/>
    </row>
    <row r="80" spans="2:25" s="6" customFormat="1" ht="11.25">
      <c r="B80" s="6" t="s">
        <v>60</v>
      </c>
      <c r="C80" s="33">
        <f>SUM(C77:C79)</f>
        <v>195</v>
      </c>
      <c r="D80" s="33">
        <f>SUM(D77:D79)</f>
        <v>0</v>
      </c>
      <c r="E80" s="33"/>
      <c r="F80" s="33">
        <f>SUM(F77:F79)</f>
        <v>100</v>
      </c>
      <c r="G80" s="33"/>
      <c r="H80" s="33"/>
      <c r="I80" s="33">
        <f>SUM(I77:I79)</f>
        <v>59</v>
      </c>
      <c r="J80" s="33"/>
      <c r="K80" s="33">
        <f>SUM(K77:K79)</f>
        <v>100</v>
      </c>
      <c r="L80" s="33"/>
      <c r="M80" s="33"/>
      <c r="N80" s="33">
        <f>SUM(N77:N79)</f>
        <v>38</v>
      </c>
      <c r="O80" s="33">
        <f>SUM(O77:O79)</f>
        <v>0</v>
      </c>
      <c r="P80" s="33">
        <f>SUM(P77:P79)</f>
        <v>100</v>
      </c>
      <c r="Q80" s="33"/>
      <c r="R80" s="33">
        <f>SUM(R77:R79)</f>
        <v>0</v>
      </c>
      <c r="S80" s="33">
        <f>SUM(S77:S79)</f>
        <v>1</v>
      </c>
      <c r="T80" s="33"/>
      <c r="U80" s="33">
        <f>SUM(U77:U79)</f>
        <v>100</v>
      </c>
      <c r="Y80" s="33"/>
    </row>
    <row r="81" spans="1:25" s="6" customFormat="1" ht="3" customHeight="1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Y81" s="33"/>
    </row>
    <row r="82" s="5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04" s="6" customFormat="1" ht="11.25"/>
    <row r="105" s="6" customFormat="1" ht="11.25"/>
    <row r="106" s="6" customFormat="1" ht="11.25"/>
    <row r="107" s="6" customFormat="1" ht="11.25"/>
    <row r="108" s="6" customFormat="1" ht="11.25"/>
    <row r="109" s="6" customFormat="1" ht="11.25"/>
    <row r="110" s="6" customFormat="1" ht="11.25"/>
    <row r="111" s="6" customFormat="1" ht="11.25"/>
    <row r="112" s="6" customFormat="1" ht="11.25"/>
  </sheetData>
  <sheetProtection password="DE4F" sheet="1" objects="1" scenarios="1"/>
  <printOptions/>
  <pageMargins left="0.6692913385826772" right="0.4724409448818898" top="0.5905511811023623" bottom="0.1968503937007874" header="0.3149606299212598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A1:AA111"/>
  <sheetViews>
    <sheetView showGridLines="0" workbookViewId="0" topLeftCell="A1">
      <selection activeCell="A64" sqref="A64"/>
    </sheetView>
  </sheetViews>
  <sheetFormatPr defaultColWidth="9.140625" defaultRowHeight="12.75"/>
  <cols>
    <col min="1" max="1" width="26.28125" style="0" customWidth="1"/>
    <col min="2" max="2" width="12.00390625" style="12" customWidth="1"/>
    <col min="3" max="3" width="3.57421875" style="36" customWidth="1"/>
    <col min="4" max="4" width="2.00390625" style="36" customWidth="1"/>
    <col min="5" max="5" width="3.57421875" style="36" customWidth="1"/>
    <col min="6" max="6" width="2.00390625" style="36" customWidth="1"/>
    <col min="7" max="7" width="3.7109375" style="36" customWidth="1"/>
    <col min="8" max="8" width="1.7109375" style="36" customWidth="1"/>
    <col min="9" max="9" width="3.57421875" style="36" customWidth="1"/>
    <col min="10" max="10" width="1.57421875" style="36" customWidth="1"/>
    <col min="11" max="11" width="3.421875" style="36" customWidth="1"/>
    <col min="12" max="12" width="1.1484375" style="36" customWidth="1"/>
    <col min="13" max="13" width="0.85546875" style="36" customWidth="1"/>
    <col min="14" max="14" width="3.421875" style="36" customWidth="1"/>
    <col min="15" max="15" width="2.28125" style="36" customWidth="1"/>
    <col min="16" max="16" width="3.57421875" style="36" customWidth="1"/>
    <col min="17" max="17" width="1.1484375" style="36" customWidth="1"/>
    <col min="18" max="18" width="4.00390625" style="36" customWidth="1"/>
    <col min="19" max="19" width="1.1484375" style="36" customWidth="1"/>
    <col min="20" max="20" width="3.57421875" style="36" customWidth="1"/>
    <col min="21" max="21" width="1.8515625" style="36" customWidth="1"/>
    <col min="22" max="22" width="3.7109375" style="36" customWidth="1"/>
    <col min="23" max="23" width="1.421875" style="36" customWidth="1"/>
    <col min="24" max="24" width="1.7109375" style="36" customWidth="1"/>
    <col min="25" max="25" width="1.1484375" style="36" customWidth="1"/>
    <col min="26" max="27" width="9.140625" style="36" customWidth="1"/>
  </cols>
  <sheetData>
    <row r="1" spans="1:21" ht="18">
      <c r="A1" s="66"/>
      <c r="B1" s="17"/>
      <c r="C1" s="35"/>
      <c r="D1" s="35"/>
      <c r="L1" s="84"/>
      <c r="M1" s="84"/>
      <c r="N1" s="84"/>
      <c r="O1" s="84"/>
      <c r="P1" s="84"/>
      <c r="Q1" s="84"/>
      <c r="R1" s="85" t="s">
        <v>148</v>
      </c>
      <c r="S1" s="84"/>
      <c r="U1" s="84"/>
    </row>
    <row r="2" spans="12:21" ht="6" customHeight="1"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7" s="2" customFormat="1" ht="12.75">
      <c r="A3" s="2" t="s">
        <v>266</v>
      </c>
      <c r="B3" s="12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2" customFormat="1" ht="12.75">
      <c r="A4" s="2" t="s">
        <v>278</v>
      </c>
      <c r="B4" s="1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s="2" customFormat="1" ht="12.75">
      <c r="A5" s="2" t="s">
        <v>281</v>
      </c>
      <c r="B5" s="12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s="28" customFormat="1" ht="6" customHeight="1">
      <c r="A6" s="55"/>
      <c r="B6" s="5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  <c r="Y6" s="87"/>
      <c r="Z6" s="87"/>
      <c r="AA6" s="87"/>
    </row>
    <row r="7" spans="1:27" s="6" customFormat="1" ht="11.25">
      <c r="A7" s="6" t="s">
        <v>231</v>
      </c>
      <c r="B7" s="6" t="s">
        <v>74</v>
      </c>
      <c r="C7" s="61" t="s">
        <v>34</v>
      </c>
      <c r="D7" s="61"/>
      <c r="E7" s="61"/>
      <c r="F7" s="61"/>
      <c r="G7" s="61"/>
      <c r="H7" s="61"/>
      <c r="I7" s="61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61"/>
      <c r="W7" s="61"/>
      <c r="X7" s="33"/>
      <c r="Y7" s="33"/>
      <c r="Z7" s="33"/>
      <c r="AA7" s="33"/>
    </row>
    <row r="8" spans="1:27" s="6" customFormat="1" ht="11.25">
      <c r="A8" s="6" t="s">
        <v>75</v>
      </c>
      <c r="C8" s="61" t="s">
        <v>87</v>
      </c>
      <c r="D8" s="61"/>
      <c r="E8" s="61"/>
      <c r="F8" s="40"/>
      <c r="G8" s="61" t="s">
        <v>35</v>
      </c>
      <c r="H8" s="61"/>
      <c r="I8" s="61"/>
      <c r="J8" s="40"/>
      <c r="K8" s="61" t="s">
        <v>102</v>
      </c>
      <c r="L8" s="61"/>
      <c r="M8" s="61"/>
      <c r="N8" s="61"/>
      <c r="O8" s="33"/>
      <c r="P8" s="61" t="s">
        <v>86</v>
      </c>
      <c r="Q8" s="61"/>
      <c r="R8" s="61"/>
      <c r="S8" s="33"/>
      <c r="T8" s="61" t="s">
        <v>85</v>
      </c>
      <c r="U8" s="61"/>
      <c r="V8" s="61"/>
      <c r="W8" s="61"/>
      <c r="X8" s="33"/>
      <c r="Y8" s="33"/>
      <c r="Z8" s="33"/>
      <c r="AA8" s="33"/>
    </row>
    <row r="9" spans="1:27" s="6" customFormat="1" ht="11.25">
      <c r="A9" s="6" t="s">
        <v>42</v>
      </c>
      <c r="C9" s="33" t="s">
        <v>73</v>
      </c>
      <c r="D9" s="33"/>
      <c r="E9" s="33" t="s">
        <v>131</v>
      </c>
      <c r="F9" s="33"/>
      <c r="G9" s="33" t="s">
        <v>73</v>
      </c>
      <c r="H9" s="33"/>
      <c r="I9" s="33" t="s">
        <v>131</v>
      </c>
      <c r="J9" s="33"/>
      <c r="K9" s="33" t="s">
        <v>73</v>
      </c>
      <c r="L9" s="33"/>
      <c r="M9" s="33"/>
      <c r="N9" s="33" t="s">
        <v>131</v>
      </c>
      <c r="O9" s="33"/>
      <c r="P9" s="33" t="s">
        <v>73</v>
      </c>
      <c r="Q9" s="33"/>
      <c r="R9" s="33" t="s">
        <v>131</v>
      </c>
      <c r="S9" s="33"/>
      <c r="T9" s="33" t="s">
        <v>73</v>
      </c>
      <c r="U9" s="33"/>
      <c r="V9" s="33" t="s">
        <v>131</v>
      </c>
      <c r="W9" s="33"/>
      <c r="X9" s="33"/>
      <c r="Y9" s="33"/>
      <c r="Z9" s="33"/>
      <c r="AA9" s="33"/>
    </row>
    <row r="10" spans="1:27" s="6" customFormat="1" ht="6" customHeight="1">
      <c r="A10" s="7"/>
      <c r="B10" s="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33"/>
      <c r="Y10" s="33"/>
      <c r="Z10" s="33"/>
      <c r="AA10" s="33"/>
    </row>
    <row r="11" spans="1:27" s="6" customFormat="1" ht="3" customHeight="1">
      <c r="A11" s="5"/>
      <c r="B11" s="5"/>
      <c r="C11" s="40"/>
      <c r="D11" s="40"/>
      <c r="E11" s="40"/>
      <c r="F11" s="40"/>
      <c r="G11" s="40"/>
      <c r="H11" s="40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s="8" customFormat="1" ht="10.5">
      <c r="A12" s="16" t="s">
        <v>44</v>
      </c>
      <c r="C12" s="47"/>
      <c r="D12" s="47"/>
      <c r="E12" s="47"/>
      <c r="F12" s="47"/>
      <c r="G12" s="47"/>
      <c r="H12" s="4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 s="6" customFormat="1" ht="11.25">
      <c r="A13" s="6" t="s">
        <v>232</v>
      </c>
      <c r="B13" s="5" t="s">
        <v>65</v>
      </c>
      <c r="C13" s="33">
        <v>35</v>
      </c>
      <c r="D13" s="33"/>
      <c r="E13" s="33">
        <f>C13*100/C16</f>
        <v>77.77777777777777</v>
      </c>
      <c r="F13" s="33"/>
      <c r="G13" s="33">
        <v>42</v>
      </c>
      <c r="H13" s="33"/>
      <c r="I13" s="33">
        <f>G13*100/G16</f>
        <v>80.76923076923077</v>
      </c>
      <c r="J13" s="33"/>
      <c r="K13" s="33">
        <v>71</v>
      </c>
      <c r="L13" s="33"/>
      <c r="M13" s="33"/>
      <c r="N13" s="33">
        <f>K13*100/K16</f>
        <v>91.02564102564102</v>
      </c>
      <c r="O13" s="33"/>
      <c r="P13" s="33">
        <v>12</v>
      </c>
      <c r="Q13" s="33"/>
      <c r="R13" s="33">
        <f>P13*100/P16</f>
        <v>66.66666666666667</v>
      </c>
      <c r="S13" s="33"/>
      <c r="T13" s="33">
        <v>36</v>
      </c>
      <c r="U13" s="33"/>
      <c r="V13" s="33">
        <f>T13*100/T16</f>
        <v>78.26086956521739</v>
      </c>
      <c r="W13" s="33"/>
      <c r="X13" s="33"/>
      <c r="Y13" s="33"/>
      <c r="Z13" s="33"/>
      <c r="AA13" s="33"/>
    </row>
    <row r="14" spans="1:27" s="6" customFormat="1" ht="11.25">
      <c r="A14" s="6" t="s">
        <v>132</v>
      </c>
      <c r="B14" s="6" t="s">
        <v>66</v>
      </c>
      <c r="C14" s="33">
        <v>6</v>
      </c>
      <c r="D14" s="33"/>
      <c r="E14" s="33">
        <f>C14*100/C16</f>
        <v>13.333333333333334</v>
      </c>
      <c r="F14" s="33"/>
      <c r="G14" s="33">
        <v>8</v>
      </c>
      <c r="H14" s="33"/>
      <c r="I14" s="33">
        <f>G14*100/G16</f>
        <v>15.384615384615385</v>
      </c>
      <c r="J14" s="33"/>
      <c r="K14" s="33">
        <v>5</v>
      </c>
      <c r="L14" s="33"/>
      <c r="M14" s="33"/>
      <c r="N14" s="33">
        <f>K14*100/K16</f>
        <v>6.410256410256411</v>
      </c>
      <c r="O14" s="33"/>
      <c r="P14" s="33">
        <v>2</v>
      </c>
      <c r="Q14" s="33"/>
      <c r="R14" s="33">
        <f>P14*100/P16</f>
        <v>11.11111111111111</v>
      </c>
      <c r="S14" s="33"/>
      <c r="T14" s="33">
        <v>9</v>
      </c>
      <c r="U14" s="33"/>
      <c r="V14" s="33">
        <f>T14*100/T16</f>
        <v>19.565217391304348</v>
      </c>
      <c r="W14" s="33"/>
      <c r="X14" s="33"/>
      <c r="Y14" s="33"/>
      <c r="Z14" s="33"/>
      <c r="AA14" s="33"/>
    </row>
    <row r="15" spans="2:27" s="6" customFormat="1" ht="11.25">
      <c r="B15" s="6" t="s">
        <v>67</v>
      </c>
      <c r="C15" s="33">
        <v>4</v>
      </c>
      <c r="D15" s="33"/>
      <c r="E15" s="33">
        <f>C15*100/C16</f>
        <v>8.88888888888889</v>
      </c>
      <c r="F15" s="33"/>
      <c r="G15" s="33">
        <v>2</v>
      </c>
      <c r="H15" s="33"/>
      <c r="I15" s="33">
        <f>G15*100/G16</f>
        <v>3.8461538461538463</v>
      </c>
      <c r="J15" s="33"/>
      <c r="K15" s="33">
        <v>2</v>
      </c>
      <c r="L15" s="33"/>
      <c r="M15" s="33"/>
      <c r="N15" s="33">
        <f>K15*100/K16</f>
        <v>2.5641025641025643</v>
      </c>
      <c r="O15" s="33"/>
      <c r="P15" s="33">
        <v>4</v>
      </c>
      <c r="Q15" s="33"/>
      <c r="R15" s="33">
        <f>P15*100/P16</f>
        <v>22.22222222222222</v>
      </c>
      <c r="S15" s="33"/>
      <c r="T15" s="33">
        <v>1</v>
      </c>
      <c r="U15" s="33"/>
      <c r="V15" s="33">
        <f>T15*100/T16</f>
        <v>2.1739130434782608</v>
      </c>
      <c r="W15" s="33"/>
      <c r="X15" s="33"/>
      <c r="Y15" s="33"/>
      <c r="Z15" s="33"/>
      <c r="AA15" s="33"/>
    </row>
    <row r="16" spans="2:27" s="6" customFormat="1" ht="12.75">
      <c r="B16" s="6" t="s">
        <v>60</v>
      </c>
      <c r="C16" s="33">
        <f>SUM(C13:C15)</f>
        <v>45</v>
      </c>
      <c r="D16" s="33"/>
      <c r="E16" s="40">
        <f>SUM(E13:E15)</f>
        <v>99.99999999999999</v>
      </c>
      <c r="F16" s="40"/>
      <c r="G16" s="40">
        <f>SUM(G13:G15)</f>
        <v>52</v>
      </c>
      <c r="H16" s="40"/>
      <c r="I16" s="40">
        <v>100</v>
      </c>
      <c r="J16" s="33"/>
      <c r="K16" s="33">
        <f>SUM(K13:K15)</f>
        <v>78</v>
      </c>
      <c r="L16" s="33">
        <f>SUM(L13:L15)</f>
        <v>0</v>
      </c>
      <c r="M16" s="33">
        <f>SUM(M13:M15)</f>
        <v>0</v>
      </c>
      <c r="N16" s="33">
        <f>SUM(N13:N15)</f>
        <v>100</v>
      </c>
      <c r="O16" s="33"/>
      <c r="P16" s="33">
        <f>SUM(P13:P15)</f>
        <v>18</v>
      </c>
      <c r="Q16" s="33"/>
      <c r="R16" s="33">
        <v>100</v>
      </c>
      <c r="S16" s="36"/>
      <c r="T16" s="33">
        <f>SUM(T13:T15)</f>
        <v>46</v>
      </c>
      <c r="U16" s="33"/>
      <c r="V16" s="33">
        <f>SUM(V13:V15)</f>
        <v>100</v>
      </c>
      <c r="W16" s="33"/>
      <c r="X16" s="33"/>
      <c r="Y16" s="33"/>
      <c r="Z16" s="33"/>
      <c r="AA16" s="33"/>
    </row>
    <row r="17" spans="3:27" s="6" customFormat="1" ht="6" customHeight="1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6" customFormat="1" ht="11.25">
      <c r="A18" s="6" t="s">
        <v>27</v>
      </c>
      <c r="B18" s="5" t="s">
        <v>65</v>
      </c>
      <c r="C18" s="33">
        <v>28</v>
      </c>
      <c r="D18" s="33"/>
      <c r="E18" s="33">
        <f>C18*100/C21</f>
        <v>84.84848484848484</v>
      </c>
      <c r="F18" s="33"/>
      <c r="G18" s="33">
        <v>36</v>
      </c>
      <c r="H18" s="33"/>
      <c r="I18" s="33">
        <f>G18*100/G21</f>
        <v>87.8048780487805</v>
      </c>
      <c r="J18" s="33"/>
      <c r="K18" s="33">
        <v>58</v>
      </c>
      <c r="L18" s="33"/>
      <c r="M18" s="33"/>
      <c r="N18" s="33">
        <f>K18*100/K21</f>
        <v>87.87878787878788</v>
      </c>
      <c r="O18" s="33"/>
      <c r="P18" s="33">
        <v>16</v>
      </c>
      <c r="Q18" s="33"/>
      <c r="R18" s="33">
        <f>P18*100/P21</f>
        <v>94.11764705882354</v>
      </c>
      <c r="S18" s="33"/>
      <c r="T18" s="33">
        <v>32</v>
      </c>
      <c r="U18" s="33"/>
      <c r="V18" s="33">
        <f>T18*100/T21</f>
        <v>78.04878048780488</v>
      </c>
      <c r="W18" s="33"/>
      <c r="X18" s="33"/>
      <c r="Y18" s="33"/>
      <c r="Z18" s="33"/>
      <c r="AA18" s="33"/>
    </row>
    <row r="19" spans="1:27" s="6" customFormat="1" ht="11.25">
      <c r="A19" s="6" t="s">
        <v>133</v>
      </c>
      <c r="B19" s="6" t="s">
        <v>66</v>
      </c>
      <c r="C19" s="33">
        <v>5</v>
      </c>
      <c r="D19" s="33"/>
      <c r="E19" s="33">
        <f>C19*100/C21</f>
        <v>15.151515151515152</v>
      </c>
      <c r="F19" s="33"/>
      <c r="G19" s="33">
        <v>5</v>
      </c>
      <c r="H19" s="33"/>
      <c r="I19" s="33">
        <f>G19*100/G21</f>
        <v>12.195121951219512</v>
      </c>
      <c r="J19" s="33"/>
      <c r="K19" s="33">
        <v>8</v>
      </c>
      <c r="L19" s="33"/>
      <c r="M19" s="33"/>
      <c r="N19" s="33">
        <f>K19*100/K21</f>
        <v>12.121212121212121</v>
      </c>
      <c r="O19" s="33"/>
      <c r="P19" s="33">
        <v>1</v>
      </c>
      <c r="Q19" s="33"/>
      <c r="R19" s="33">
        <f>P19*100/P21</f>
        <v>5.882352941176471</v>
      </c>
      <c r="S19" s="33"/>
      <c r="T19" s="33">
        <v>8</v>
      </c>
      <c r="U19" s="33"/>
      <c r="V19" s="33">
        <f>T19*100/T21</f>
        <v>19.51219512195122</v>
      </c>
      <c r="W19" s="33"/>
      <c r="X19" s="33"/>
      <c r="Y19" s="33"/>
      <c r="Z19" s="33"/>
      <c r="AA19" s="33"/>
    </row>
    <row r="20" spans="1:27" s="6" customFormat="1" ht="11.25">
      <c r="A20" s="6" t="s">
        <v>134</v>
      </c>
      <c r="B20" s="6" t="s">
        <v>67</v>
      </c>
      <c r="C20" s="33">
        <v>0</v>
      </c>
      <c r="D20" s="33"/>
      <c r="E20" s="33">
        <f>C20*100/C21</f>
        <v>0</v>
      </c>
      <c r="F20" s="33"/>
      <c r="G20" s="33">
        <v>0</v>
      </c>
      <c r="H20" s="33"/>
      <c r="I20" s="33">
        <f>G20*100/G21</f>
        <v>0</v>
      </c>
      <c r="J20" s="33"/>
      <c r="K20" s="33">
        <v>0</v>
      </c>
      <c r="L20" s="33"/>
      <c r="M20" s="33"/>
      <c r="N20" s="33">
        <f>K20*100/K21</f>
        <v>0</v>
      </c>
      <c r="O20" s="33"/>
      <c r="P20" s="33">
        <v>0</v>
      </c>
      <c r="Q20" s="33"/>
      <c r="R20" s="33">
        <f>P20*100/P21</f>
        <v>0</v>
      </c>
      <c r="S20" s="33"/>
      <c r="T20" s="33">
        <v>1</v>
      </c>
      <c r="U20" s="33"/>
      <c r="V20" s="33">
        <f>T20*100/T21</f>
        <v>2.4390243902439024</v>
      </c>
      <c r="W20" s="33"/>
      <c r="X20" s="33"/>
      <c r="Y20" s="33"/>
      <c r="Z20" s="33"/>
      <c r="AA20" s="33"/>
    </row>
    <row r="21" spans="1:27" s="6" customFormat="1" ht="11.25">
      <c r="A21" s="5"/>
      <c r="B21" s="5" t="s">
        <v>60</v>
      </c>
      <c r="C21" s="40">
        <f>SUM(C18:C20)</f>
        <v>33</v>
      </c>
      <c r="D21" s="40"/>
      <c r="E21" s="40">
        <f aca="true" t="shared" si="0" ref="E21:V21">SUM(E18:E20)</f>
        <v>100</v>
      </c>
      <c r="F21" s="40"/>
      <c r="G21" s="40">
        <f t="shared" si="0"/>
        <v>41</v>
      </c>
      <c r="H21" s="40"/>
      <c r="I21" s="40">
        <f t="shared" si="0"/>
        <v>100</v>
      </c>
      <c r="J21" s="40"/>
      <c r="K21" s="40">
        <f t="shared" si="0"/>
        <v>66</v>
      </c>
      <c r="L21" s="40">
        <f t="shared" si="0"/>
        <v>0</v>
      </c>
      <c r="M21" s="40">
        <f t="shared" si="0"/>
        <v>0</v>
      </c>
      <c r="N21" s="40">
        <f t="shared" si="0"/>
        <v>100</v>
      </c>
      <c r="O21" s="40"/>
      <c r="P21" s="40">
        <f t="shared" si="0"/>
        <v>17</v>
      </c>
      <c r="Q21" s="40">
        <f t="shared" si="0"/>
        <v>0</v>
      </c>
      <c r="R21" s="40">
        <f t="shared" si="0"/>
        <v>100</v>
      </c>
      <c r="S21" s="40">
        <f t="shared" si="0"/>
        <v>0</v>
      </c>
      <c r="T21" s="40">
        <f t="shared" si="0"/>
        <v>41</v>
      </c>
      <c r="U21" s="40"/>
      <c r="V21" s="40">
        <f t="shared" si="0"/>
        <v>100</v>
      </c>
      <c r="W21" s="33"/>
      <c r="X21" s="33"/>
      <c r="Y21" s="33"/>
      <c r="Z21" s="33"/>
      <c r="AA21" s="33"/>
    </row>
    <row r="22" spans="1:27" s="6" customFormat="1" ht="3" customHeight="1">
      <c r="A22" s="20"/>
      <c r="B22" s="2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33"/>
      <c r="Y22" s="33"/>
      <c r="Z22" s="33"/>
      <c r="AA22" s="33"/>
    </row>
    <row r="23" spans="3:27" s="6" customFormat="1" ht="3" customHeight="1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s="16" customFormat="1" ht="11.25">
      <c r="A24" s="16" t="s">
        <v>43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33"/>
      <c r="Z24" s="47"/>
      <c r="AA24" s="33"/>
    </row>
    <row r="25" spans="1:27" s="6" customFormat="1" ht="11.25">
      <c r="A25" s="6" t="s">
        <v>233</v>
      </c>
      <c r="B25" s="5" t="s">
        <v>65</v>
      </c>
      <c r="C25" s="33">
        <v>47</v>
      </c>
      <c r="D25" s="33"/>
      <c r="E25" s="33">
        <f>C25*100/C28</f>
        <v>87.03703703703704</v>
      </c>
      <c r="F25" s="33"/>
      <c r="G25" s="33">
        <v>37</v>
      </c>
      <c r="H25" s="33"/>
      <c r="I25" s="33">
        <f>G25*100/G28</f>
        <v>72.54901960784314</v>
      </c>
      <c r="J25" s="33"/>
      <c r="K25" s="33">
        <v>70</v>
      </c>
      <c r="L25" s="33"/>
      <c r="M25" s="33"/>
      <c r="N25" s="33">
        <f>K25*100/K28</f>
        <v>87.5</v>
      </c>
      <c r="O25" s="33"/>
      <c r="P25" s="33">
        <v>13</v>
      </c>
      <c r="Q25" s="33"/>
      <c r="R25" s="33">
        <f>P25*100/P28</f>
        <v>72.22222222222223</v>
      </c>
      <c r="S25" s="33"/>
      <c r="T25" s="33">
        <v>42</v>
      </c>
      <c r="U25" s="33"/>
      <c r="V25" s="33">
        <f>T25*100/T28</f>
        <v>85.71428571428571</v>
      </c>
      <c r="W25" s="33"/>
      <c r="X25" s="33"/>
      <c r="Y25" s="33"/>
      <c r="Z25" s="33"/>
      <c r="AA25" s="33"/>
    </row>
    <row r="26" spans="1:27" s="6" customFormat="1" ht="11.25">
      <c r="A26" s="6" t="s">
        <v>79</v>
      </c>
      <c r="B26" s="6" t="s">
        <v>66</v>
      </c>
      <c r="C26" s="33">
        <v>6</v>
      </c>
      <c r="D26" s="33"/>
      <c r="E26" s="33">
        <f>C26*100/C28</f>
        <v>11.11111111111111</v>
      </c>
      <c r="F26" s="33"/>
      <c r="G26" s="33">
        <v>10</v>
      </c>
      <c r="H26" s="33"/>
      <c r="I26" s="33">
        <f>G26*100/G28</f>
        <v>19.607843137254903</v>
      </c>
      <c r="J26" s="33"/>
      <c r="K26" s="33">
        <v>8</v>
      </c>
      <c r="L26" s="33"/>
      <c r="M26" s="33"/>
      <c r="N26" s="33">
        <f>K26*100/K28</f>
        <v>10</v>
      </c>
      <c r="O26" s="33"/>
      <c r="P26" s="33">
        <v>5</v>
      </c>
      <c r="Q26" s="33"/>
      <c r="R26" s="33">
        <f>P26*100/P28</f>
        <v>27.77777777777778</v>
      </c>
      <c r="S26" s="33"/>
      <c r="T26" s="33">
        <v>3</v>
      </c>
      <c r="U26" s="33"/>
      <c r="V26" s="33">
        <f>T26*100/T28</f>
        <v>6.122448979591836</v>
      </c>
      <c r="W26" s="33"/>
      <c r="X26" s="33"/>
      <c r="Y26" s="33"/>
      <c r="Z26" s="33"/>
      <c r="AA26" s="33"/>
    </row>
    <row r="27" spans="1:27" s="6" customFormat="1" ht="11.25">
      <c r="A27" s="6" t="s">
        <v>80</v>
      </c>
      <c r="B27" s="6" t="s">
        <v>67</v>
      </c>
      <c r="C27" s="33">
        <v>1</v>
      </c>
      <c r="D27" s="33"/>
      <c r="E27" s="33">
        <f>C27*100/C28</f>
        <v>1.8518518518518519</v>
      </c>
      <c r="F27" s="33"/>
      <c r="G27" s="33">
        <v>4</v>
      </c>
      <c r="H27" s="33"/>
      <c r="I27" s="33">
        <f>G27*100/G28</f>
        <v>7.8431372549019605</v>
      </c>
      <c r="J27" s="33"/>
      <c r="K27" s="33">
        <v>2</v>
      </c>
      <c r="L27" s="33"/>
      <c r="M27" s="33"/>
      <c r="N27" s="33">
        <f>K27*100/K28</f>
        <v>2.5</v>
      </c>
      <c r="O27" s="33"/>
      <c r="P27" s="33">
        <v>0</v>
      </c>
      <c r="Q27" s="33"/>
      <c r="R27" s="33">
        <f>P27*100/P28</f>
        <v>0</v>
      </c>
      <c r="S27" s="33"/>
      <c r="T27" s="33">
        <v>4</v>
      </c>
      <c r="U27" s="33"/>
      <c r="V27" s="33">
        <f>T27*100/T28</f>
        <v>8.16326530612245</v>
      </c>
      <c r="W27" s="33"/>
      <c r="X27" s="33"/>
      <c r="Y27" s="33"/>
      <c r="Z27" s="33"/>
      <c r="AA27" s="33"/>
    </row>
    <row r="28" spans="2:27" s="6" customFormat="1" ht="11.25">
      <c r="B28" s="6" t="s">
        <v>60</v>
      </c>
      <c r="C28" s="33">
        <f>SUM(C24:C27)</f>
        <v>54</v>
      </c>
      <c r="D28" s="33"/>
      <c r="E28" s="33">
        <f>SUM(E24:E27)</f>
        <v>100</v>
      </c>
      <c r="F28" s="33"/>
      <c r="G28" s="33">
        <f>SUM(G24:G27)</f>
        <v>51</v>
      </c>
      <c r="H28" s="33"/>
      <c r="I28" s="33">
        <f>SUM(I24:I27)</f>
        <v>100</v>
      </c>
      <c r="J28" s="33"/>
      <c r="K28" s="33">
        <f>SUM(K24:K27)</f>
        <v>80</v>
      </c>
      <c r="L28" s="33">
        <f>SUM(L24:L27)</f>
        <v>0</v>
      </c>
      <c r="M28" s="33">
        <f>SUM(M24:M27)</f>
        <v>0</v>
      </c>
      <c r="N28" s="33">
        <f>SUM(N24:N27)</f>
        <v>100</v>
      </c>
      <c r="O28" s="33"/>
      <c r="P28" s="33">
        <f>SUM(P24:P27)</f>
        <v>18</v>
      </c>
      <c r="Q28" s="33">
        <f>SUM(Q24:Q27)</f>
        <v>0</v>
      </c>
      <c r="R28" s="33">
        <f>SUM(R24:R27)</f>
        <v>100</v>
      </c>
      <c r="S28" s="33">
        <f>SUM(S24:S27)</f>
        <v>0</v>
      </c>
      <c r="T28" s="33">
        <f>SUM(T24:T27)</f>
        <v>49</v>
      </c>
      <c r="U28" s="33"/>
      <c r="V28" s="33">
        <f>SUM(V24:V27)</f>
        <v>100</v>
      </c>
      <c r="W28" s="33"/>
      <c r="X28" s="33"/>
      <c r="Y28" s="33"/>
      <c r="Z28" s="33"/>
      <c r="AA28" s="33"/>
    </row>
    <row r="29" spans="3:27" s="6" customFormat="1" ht="6" customHeigh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6" customFormat="1" ht="11.25">
      <c r="A30" s="6" t="s">
        <v>21</v>
      </c>
      <c r="B30" s="5" t="s">
        <v>65</v>
      </c>
      <c r="C30" s="33">
        <v>20</v>
      </c>
      <c r="D30" s="33"/>
      <c r="E30" s="33">
        <f>C30*100/C33</f>
        <v>95.23809523809524</v>
      </c>
      <c r="F30" s="33"/>
      <c r="G30" s="33">
        <v>23</v>
      </c>
      <c r="H30" s="33"/>
      <c r="I30" s="33">
        <f>G30*100/G33</f>
        <v>82.14285714285714</v>
      </c>
      <c r="J30" s="33"/>
      <c r="K30" s="33">
        <v>46</v>
      </c>
      <c r="L30" s="33"/>
      <c r="M30" s="33"/>
      <c r="N30" s="33">
        <f>K30*100/K33</f>
        <v>92</v>
      </c>
      <c r="O30" s="33"/>
      <c r="P30" s="33">
        <v>13</v>
      </c>
      <c r="Q30" s="33"/>
      <c r="R30" s="33">
        <f>P30*100/P33</f>
        <v>86.66666666666667</v>
      </c>
      <c r="S30" s="33"/>
      <c r="T30" s="33">
        <v>28</v>
      </c>
      <c r="U30" s="33"/>
      <c r="V30" s="33">
        <f>T30*100/T33</f>
        <v>71.7948717948718</v>
      </c>
      <c r="W30" s="33"/>
      <c r="X30" s="33"/>
      <c r="Y30" s="33"/>
      <c r="Z30" s="33"/>
      <c r="AA30" s="33"/>
    </row>
    <row r="31" spans="1:27" s="6" customFormat="1" ht="11.25">
      <c r="A31" s="6" t="s">
        <v>22</v>
      </c>
      <c r="B31" s="6" t="s">
        <v>66</v>
      </c>
      <c r="C31" s="33">
        <v>1</v>
      </c>
      <c r="D31" s="33"/>
      <c r="E31" s="33">
        <f>C31*100/C33</f>
        <v>4.761904761904762</v>
      </c>
      <c r="F31" s="33"/>
      <c r="G31" s="33">
        <v>3</v>
      </c>
      <c r="H31" s="33"/>
      <c r="I31" s="33">
        <f>G31*100/G33</f>
        <v>10.714285714285714</v>
      </c>
      <c r="J31" s="33"/>
      <c r="K31" s="33">
        <v>4</v>
      </c>
      <c r="L31" s="33"/>
      <c r="M31" s="33"/>
      <c r="N31" s="33">
        <f>K31*100/K33</f>
        <v>8</v>
      </c>
      <c r="O31" s="33"/>
      <c r="P31" s="33">
        <v>2</v>
      </c>
      <c r="Q31" s="33"/>
      <c r="R31" s="33">
        <f>P31*100/P33</f>
        <v>13.333333333333334</v>
      </c>
      <c r="S31" s="33"/>
      <c r="T31" s="33">
        <v>7</v>
      </c>
      <c r="U31" s="33"/>
      <c r="V31" s="33">
        <f>T31*100/T33</f>
        <v>17.94871794871795</v>
      </c>
      <c r="W31" s="33"/>
      <c r="X31" s="33"/>
      <c r="Y31" s="33"/>
      <c r="Z31" s="33"/>
      <c r="AA31" s="33"/>
    </row>
    <row r="32" spans="1:27" s="6" customFormat="1" ht="11.25">
      <c r="A32" s="6" t="s">
        <v>23</v>
      </c>
      <c r="B32" s="6" t="s">
        <v>67</v>
      </c>
      <c r="C32" s="33">
        <v>0</v>
      </c>
      <c r="D32" s="33"/>
      <c r="E32" s="33">
        <f>C32*100/C33</f>
        <v>0</v>
      </c>
      <c r="F32" s="33"/>
      <c r="G32" s="33">
        <v>2</v>
      </c>
      <c r="H32" s="33"/>
      <c r="I32" s="33">
        <f>G32*100/G33</f>
        <v>7.142857142857143</v>
      </c>
      <c r="J32" s="33"/>
      <c r="K32" s="33">
        <v>0</v>
      </c>
      <c r="L32" s="33"/>
      <c r="M32" s="33"/>
      <c r="N32" s="33">
        <f>K32*100/K33</f>
        <v>0</v>
      </c>
      <c r="O32" s="33"/>
      <c r="P32" s="33">
        <v>0</v>
      </c>
      <c r="Q32" s="33"/>
      <c r="R32" s="33">
        <f>P32*100/P33</f>
        <v>0</v>
      </c>
      <c r="S32" s="33"/>
      <c r="T32" s="33">
        <v>4</v>
      </c>
      <c r="U32" s="33"/>
      <c r="V32" s="33">
        <f>T32*100/T33</f>
        <v>10.256410256410257</v>
      </c>
      <c r="W32" s="33"/>
      <c r="X32" s="33"/>
      <c r="Y32" s="33"/>
      <c r="Z32" s="33"/>
      <c r="AA32" s="33"/>
    </row>
    <row r="33" spans="2:27" s="6" customFormat="1" ht="11.25">
      <c r="B33" s="6" t="s">
        <v>60</v>
      </c>
      <c r="C33" s="40">
        <f>SUM(C30:C32)</f>
        <v>21</v>
      </c>
      <c r="D33" s="40"/>
      <c r="E33" s="40">
        <f>SUM(E30:E32)</f>
        <v>100</v>
      </c>
      <c r="F33" s="40"/>
      <c r="G33" s="40">
        <f>SUM(G30:G32)</f>
        <v>28</v>
      </c>
      <c r="H33" s="40"/>
      <c r="I33" s="40">
        <f>SUM(I30:I32)</f>
        <v>99.99999999999999</v>
      </c>
      <c r="J33" s="40"/>
      <c r="K33" s="40">
        <f>SUM(K30:K32)</f>
        <v>50</v>
      </c>
      <c r="L33" s="40">
        <f>SUM(L30:L32)</f>
        <v>0</v>
      </c>
      <c r="M33" s="40">
        <f>SUM(M30:M32)</f>
        <v>0</v>
      </c>
      <c r="N33" s="40">
        <f>SUM(N30:N32)</f>
        <v>100</v>
      </c>
      <c r="O33" s="40"/>
      <c r="P33" s="40">
        <f>SUM(P30:P32)</f>
        <v>15</v>
      </c>
      <c r="Q33" s="40">
        <f>SUM(Q30:Q32)</f>
        <v>0</v>
      </c>
      <c r="R33" s="40">
        <f>SUM(R30:R32)</f>
        <v>100</v>
      </c>
      <c r="S33" s="40">
        <f>SUM(S30:S32)</f>
        <v>0</v>
      </c>
      <c r="T33" s="40">
        <f>SUM(T30:T32)</f>
        <v>39</v>
      </c>
      <c r="U33" s="40"/>
      <c r="V33" s="40">
        <f>SUM(V30:V32)</f>
        <v>100.00000000000001</v>
      </c>
      <c r="W33" s="33"/>
      <c r="X33" s="33"/>
      <c r="Y33" s="33"/>
      <c r="Z33" s="33"/>
      <c r="AA33" s="33"/>
    </row>
    <row r="34" spans="1:27" s="6" customFormat="1" ht="3" customHeight="1">
      <c r="A34" s="20"/>
      <c r="B34" s="2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33"/>
      <c r="Y34" s="33"/>
      <c r="Z34" s="33"/>
      <c r="AA34" s="33"/>
    </row>
    <row r="35" spans="3:27" s="6" customFormat="1" ht="3" customHeight="1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s="16" customFormat="1" ht="11.25">
      <c r="A36" s="16" t="s">
        <v>32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33"/>
      <c r="Z36" s="47"/>
      <c r="AA36" s="33"/>
    </row>
    <row r="37" spans="1:27" s="6" customFormat="1" ht="11.25">
      <c r="A37" s="6" t="s">
        <v>282</v>
      </c>
      <c r="B37" s="5" t="s">
        <v>65</v>
      </c>
      <c r="C37" s="33">
        <v>24</v>
      </c>
      <c r="D37" s="33"/>
      <c r="E37" s="33">
        <f>C37*100/C40</f>
        <v>88.88888888888889</v>
      </c>
      <c r="F37" s="33"/>
      <c r="G37" s="33">
        <v>19</v>
      </c>
      <c r="H37" s="33"/>
      <c r="I37" s="33">
        <f>G37*100/G40</f>
        <v>57.57575757575758</v>
      </c>
      <c r="J37" s="33"/>
      <c r="K37" s="33">
        <v>49</v>
      </c>
      <c r="L37" s="33"/>
      <c r="M37" s="33"/>
      <c r="N37" s="33">
        <f>K37*100/K40</f>
        <v>89.0909090909091</v>
      </c>
      <c r="O37" s="33"/>
      <c r="P37" s="33">
        <v>9</v>
      </c>
      <c r="Q37" s="33"/>
      <c r="R37" s="33">
        <f>P37*100/P40</f>
        <v>69.23076923076923</v>
      </c>
      <c r="S37" s="33"/>
      <c r="T37" s="33">
        <v>28</v>
      </c>
      <c r="U37" s="33"/>
      <c r="V37" s="33">
        <f>T37*100/T40</f>
        <v>77.77777777777777</v>
      </c>
      <c r="W37" s="33"/>
      <c r="X37" s="33"/>
      <c r="Y37" s="33"/>
      <c r="Z37" s="33"/>
      <c r="AA37" s="33"/>
    </row>
    <row r="38" spans="1:27" s="6" customFormat="1" ht="11.25">
      <c r="A38" s="6" t="s">
        <v>283</v>
      </c>
      <c r="B38" s="6" t="s">
        <v>66</v>
      </c>
      <c r="C38" s="33">
        <v>1</v>
      </c>
      <c r="D38" s="33"/>
      <c r="E38" s="33">
        <f>C38*100/C40</f>
        <v>3.7037037037037037</v>
      </c>
      <c r="F38" s="33"/>
      <c r="G38" s="33">
        <v>10</v>
      </c>
      <c r="H38" s="33"/>
      <c r="I38" s="33">
        <f>G38*100/G40</f>
        <v>30.303030303030305</v>
      </c>
      <c r="J38" s="33"/>
      <c r="K38" s="33">
        <v>3</v>
      </c>
      <c r="L38" s="33"/>
      <c r="M38" s="33"/>
      <c r="N38" s="33">
        <f>K38*100/K40</f>
        <v>5.454545454545454</v>
      </c>
      <c r="O38" s="33"/>
      <c r="P38" s="33">
        <v>4</v>
      </c>
      <c r="Q38" s="33"/>
      <c r="R38" s="33">
        <f>P38*100/P40</f>
        <v>30.76923076923077</v>
      </c>
      <c r="S38" s="33"/>
      <c r="T38" s="33">
        <v>7</v>
      </c>
      <c r="U38" s="33"/>
      <c r="V38" s="33">
        <f>T38*100/T40</f>
        <v>19.444444444444443</v>
      </c>
      <c r="W38" s="33"/>
      <c r="X38" s="33"/>
      <c r="Y38" s="33"/>
      <c r="Z38" s="33"/>
      <c r="AA38" s="33"/>
    </row>
    <row r="39" spans="1:27" s="6" customFormat="1" ht="11.25">
      <c r="A39" s="6" t="s">
        <v>214</v>
      </c>
      <c r="B39" s="6" t="s">
        <v>67</v>
      </c>
      <c r="C39" s="33">
        <v>2</v>
      </c>
      <c r="D39" s="33"/>
      <c r="E39" s="33">
        <f>C39*100/C40</f>
        <v>7.407407407407407</v>
      </c>
      <c r="F39" s="33"/>
      <c r="G39" s="33">
        <v>4</v>
      </c>
      <c r="H39" s="33"/>
      <c r="I39" s="33">
        <f>G39*100/G40</f>
        <v>12.121212121212121</v>
      </c>
      <c r="J39" s="33"/>
      <c r="K39" s="33">
        <v>3</v>
      </c>
      <c r="L39" s="33"/>
      <c r="M39" s="33"/>
      <c r="N39" s="33">
        <f>K39*100/K40</f>
        <v>5.454545454545454</v>
      </c>
      <c r="O39" s="33"/>
      <c r="P39" s="33">
        <v>0</v>
      </c>
      <c r="Q39" s="33"/>
      <c r="R39" s="33">
        <f>P39*100/P40</f>
        <v>0</v>
      </c>
      <c r="S39" s="33"/>
      <c r="T39" s="33">
        <v>1</v>
      </c>
      <c r="U39" s="33"/>
      <c r="V39" s="33">
        <f>T39*100/T40</f>
        <v>2.7777777777777777</v>
      </c>
      <c r="W39" s="33"/>
      <c r="X39" s="33"/>
      <c r="Y39" s="33"/>
      <c r="Z39" s="33"/>
      <c r="AA39" s="33"/>
    </row>
    <row r="40" spans="2:27" s="6" customFormat="1" ht="11.25">
      <c r="B40" s="6" t="s">
        <v>60</v>
      </c>
      <c r="C40" s="40">
        <f>SUM(C37:C39)</f>
        <v>27</v>
      </c>
      <c r="D40" s="40"/>
      <c r="E40" s="40">
        <f>SUM(E37:E39)</f>
        <v>100</v>
      </c>
      <c r="F40" s="40"/>
      <c r="G40" s="40">
        <f>SUM(G37:G39)</f>
        <v>33</v>
      </c>
      <c r="H40" s="40"/>
      <c r="I40" s="40">
        <f>SUM(I37:I39)</f>
        <v>100</v>
      </c>
      <c r="J40" s="40"/>
      <c r="K40" s="40">
        <f>SUM(K37:K39)</f>
        <v>55</v>
      </c>
      <c r="L40" s="40">
        <f>SUM(L37:L39)</f>
        <v>0</v>
      </c>
      <c r="M40" s="40">
        <f>SUM(M37:M39)</f>
        <v>0</v>
      </c>
      <c r="N40" s="40">
        <f>SUM(N37:N39)</f>
        <v>100</v>
      </c>
      <c r="O40" s="40"/>
      <c r="P40" s="40">
        <f>SUM(P37:P39)</f>
        <v>13</v>
      </c>
      <c r="Q40" s="40">
        <f>SUM(Q37:Q39)</f>
        <v>0</v>
      </c>
      <c r="R40" s="40">
        <f>SUM(R37:R39)</f>
        <v>100</v>
      </c>
      <c r="S40" s="40">
        <f>SUM(S37:S39)</f>
        <v>0</v>
      </c>
      <c r="T40" s="40">
        <f>SUM(T37:T39)</f>
        <v>36</v>
      </c>
      <c r="U40" s="40"/>
      <c r="V40" s="40">
        <f>SUM(V37:V39)</f>
        <v>99.99999999999999</v>
      </c>
      <c r="W40" s="33"/>
      <c r="X40" s="33"/>
      <c r="Y40" s="33"/>
      <c r="Z40" s="33"/>
      <c r="AA40" s="33"/>
    </row>
    <row r="41" spans="1:27" s="6" customFormat="1" ht="3" customHeight="1">
      <c r="A41" s="20"/>
      <c r="B41" s="2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33"/>
      <c r="Y41" s="33"/>
      <c r="Z41" s="33"/>
      <c r="AA41" s="33"/>
    </row>
    <row r="42" spans="3:27" s="6" customFormat="1" ht="3" customHeight="1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s="16" customFormat="1" ht="11.25">
      <c r="A43" s="16" t="s">
        <v>45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33"/>
      <c r="Z43" s="47"/>
      <c r="AA43" s="33"/>
    </row>
    <row r="44" spans="1:27" s="6" customFormat="1" ht="11.25">
      <c r="A44" s="6" t="s">
        <v>215</v>
      </c>
      <c r="B44" s="5" t="s">
        <v>65</v>
      </c>
      <c r="C44" s="33">
        <v>45</v>
      </c>
      <c r="D44" s="33"/>
      <c r="E44" s="33">
        <f>C44*100/C47</f>
        <v>83.33333333333333</v>
      </c>
      <c r="F44" s="33"/>
      <c r="G44" s="33">
        <v>46</v>
      </c>
      <c r="H44" s="33"/>
      <c r="I44" s="33">
        <f>G44*100/G47</f>
        <v>83.63636363636364</v>
      </c>
      <c r="J44" s="33"/>
      <c r="K44" s="33">
        <v>73</v>
      </c>
      <c r="L44" s="33"/>
      <c r="M44" s="33"/>
      <c r="N44" s="33">
        <f>K44*100/K47</f>
        <v>92.40506329113924</v>
      </c>
      <c r="O44" s="33"/>
      <c r="P44" s="33">
        <v>12</v>
      </c>
      <c r="Q44" s="33"/>
      <c r="R44" s="33">
        <f>P44*100/P47</f>
        <v>80</v>
      </c>
      <c r="S44" s="33"/>
      <c r="T44" s="33">
        <v>46</v>
      </c>
      <c r="U44" s="33"/>
      <c r="V44" s="33">
        <f>T44*100/T47</f>
        <v>90.19607843137256</v>
      </c>
      <c r="W44" s="33"/>
      <c r="X44" s="33"/>
      <c r="Y44" s="33"/>
      <c r="Z44" s="33"/>
      <c r="AA44" s="33"/>
    </row>
    <row r="45" spans="1:27" s="6" customFormat="1" ht="11.25">
      <c r="A45" s="6" t="s">
        <v>216</v>
      </c>
      <c r="B45" s="6" t="s">
        <v>66</v>
      </c>
      <c r="C45" s="33">
        <v>9</v>
      </c>
      <c r="D45" s="33"/>
      <c r="E45" s="33">
        <f>C45*100/C47</f>
        <v>16.666666666666668</v>
      </c>
      <c r="F45" s="33"/>
      <c r="G45" s="33">
        <v>9</v>
      </c>
      <c r="H45" s="33"/>
      <c r="I45" s="33">
        <f>G45*100/G47</f>
        <v>16.363636363636363</v>
      </c>
      <c r="J45" s="33"/>
      <c r="K45" s="33">
        <v>6</v>
      </c>
      <c r="L45" s="33"/>
      <c r="M45" s="33"/>
      <c r="N45" s="33">
        <f>K45*100/K47</f>
        <v>7.594936708860759</v>
      </c>
      <c r="O45" s="33"/>
      <c r="P45" s="33">
        <v>3</v>
      </c>
      <c r="Q45" s="33"/>
      <c r="R45" s="33">
        <f>P45*100/P47</f>
        <v>20</v>
      </c>
      <c r="S45" s="33"/>
      <c r="T45" s="33">
        <v>5</v>
      </c>
      <c r="U45" s="33"/>
      <c r="V45" s="33">
        <f>T45*100/T47</f>
        <v>9.803921568627452</v>
      </c>
      <c r="W45" s="33"/>
      <c r="X45" s="33"/>
      <c r="Y45" s="33"/>
      <c r="Z45" s="33"/>
      <c r="AA45" s="33"/>
    </row>
    <row r="46" spans="1:27" s="6" customFormat="1" ht="11.25">
      <c r="A46" s="6" t="s">
        <v>24</v>
      </c>
      <c r="B46" s="6" t="s">
        <v>67</v>
      </c>
      <c r="C46" s="33">
        <v>0</v>
      </c>
      <c r="D46" s="33"/>
      <c r="E46" s="33">
        <f>C46*100/C47</f>
        <v>0</v>
      </c>
      <c r="F46" s="33"/>
      <c r="G46" s="33">
        <v>0</v>
      </c>
      <c r="H46" s="33"/>
      <c r="I46" s="33">
        <f>G46*100/G47</f>
        <v>0</v>
      </c>
      <c r="J46" s="33"/>
      <c r="K46" s="33">
        <v>0</v>
      </c>
      <c r="L46" s="33"/>
      <c r="M46" s="33"/>
      <c r="N46" s="33">
        <f>K46*100/K47</f>
        <v>0</v>
      </c>
      <c r="O46" s="33"/>
      <c r="P46" s="33">
        <v>0</v>
      </c>
      <c r="Q46" s="33"/>
      <c r="R46" s="33">
        <f>P46*100/P47</f>
        <v>0</v>
      </c>
      <c r="S46" s="33"/>
      <c r="T46" s="33">
        <v>0</v>
      </c>
      <c r="U46" s="33"/>
      <c r="V46" s="33">
        <f>T46*100/T47</f>
        <v>0</v>
      </c>
      <c r="W46" s="33"/>
      <c r="X46" s="33"/>
      <c r="Y46" s="33"/>
      <c r="Z46" s="33"/>
      <c r="AA46" s="33"/>
    </row>
    <row r="47" spans="1:27" s="6" customFormat="1" ht="11.25">
      <c r="A47" s="6" t="s">
        <v>146</v>
      </c>
      <c r="B47" s="6" t="s">
        <v>60</v>
      </c>
      <c r="C47" s="33">
        <f>SUM(C44:C46)</f>
        <v>54</v>
      </c>
      <c r="D47" s="33"/>
      <c r="E47" s="33">
        <f aca="true" t="shared" si="1" ref="E47:V47">SUM(E44:E46)</f>
        <v>100</v>
      </c>
      <c r="F47" s="33"/>
      <c r="G47" s="33">
        <f t="shared" si="1"/>
        <v>55</v>
      </c>
      <c r="H47" s="33"/>
      <c r="I47" s="33">
        <f t="shared" si="1"/>
        <v>100</v>
      </c>
      <c r="J47" s="33"/>
      <c r="K47" s="33">
        <f t="shared" si="1"/>
        <v>79</v>
      </c>
      <c r="L47" s="33">
        <f t="shared" si="1"/>
        <v>0</v>
      </c>
      <c r="M47" s="33">
        <f t="shared" si="1"/>
        <v>0</v>
      </c>
      <c r="N47" s="33">
        <f t="shared" si="1"/>
        <v>100</v>
      </c>
      <c r="O47" s="33"/>
      <c r="P47" s="33">
        <f t="shared" si="1"/>
        <v>15</v>
      </c>
      <c r="Q47" s="33">
        <f t="shared" si="1"/>
        <v>0</v>
      </c>
      <c r="R47" s="33">
        <f t="shared" si="1"/>
        <v>100</v>
      </c>
      <c r="S47" s="33">
        <f t="shared" si="1"/>
        <v>0</v>
      </c>
      <c r="T47" s="33">
        <f t="shared" si="1"/>
        <v>51</v>
      </c>
      <c r="U47" s="33"/>
      <c r="V47" s="33">
        <f t="shared" si="1"/>
        <v>100</v>
      </c>
      <c r="W47" s="33"/>
      <c r="X47" s="33"/>
      <c r="Y47" s="33"/>
      <c r="Z47" s="33"/>
      <c r="AA47" s="33"/>
    </row>
    <row r="48" spans="1:27" ht="6" customHeight="1">
      <c r="A48" s="3"/>
      <c r="B48" s="5"/>
      <c r="C48" s="40"/>
      <c r="D48" s="40"/>
      <c r="Y48" s="33"/>
      <c r="AA48" s="33"/>
    </row>
    <row r="49" spans="1:27" s="6" customFormat="1" ht="11.25">
      <c r="A49" s="6" t="s">
        <v>29</v>
      </c>
      <c r="B49" s="5" t="s">
        <v>65</v>
      </c>
      <c r="C49" s="33">
        <v>38</v>
      </c>
      <c r="D49" s="33"/>
      <c r="E49" s="33">
        <f>C49*100/C52</f>
        <v>80.85106382978724</v>
      </c>
      <c r="F49" s="33"/>
      <c r="G49" s="33">
        <v>39</v>
      </c>
      <c r="H49" s="33"/>
      <c r="I49" s="33">
        <f>G49*100/G52</f>
        <v>69.64285714285714</v>
      </c>
      <c r="J49" s="33"/>
      <c r="K49" s="33">
        <v>52</v>
      </c>
      <c r="L49" s="33"/>
      <c r="M49" s="33"/>
      <c r="N49" s="33">
        <f>K49*100/K52</f>
        <v>76.47058823529412</v>
      </c>
      <c r="O49" s="33"/>
      <c r="P49" s="33">
        <v>9</v>
      </c>
      <c r="Q49" s="33"/>
      <c r="R49" s="33">
        <f>P49*100/P52</f>
        <v>60</v>
      </c>
      <c r="S49" s="33"/>
      <c r="T49" s="33">
        <v>39</v>
      </c>
      <c r="U49" s="33"/>
      <c r="V49" s="33">
        <f>T49*100/T52</f>
        <v>73.58490566037736</v>
      </c>
      <c r="W49" s="33"/>
      <c r="X49" s="33"/>
      <c r="Y49" s="33"/>
      <c r="Z49" s="33"/>
      <c r="AA49" s="33"/>
    </row>
    <row r="50" spans="1:27" s="6" customFormat="1" ht="11.25">
      <c r="A50" s="6" t="s">
        <v>217</v>
      </c>
      <c r="B50" s="6" t="s">
        <v>66</v>
      </c>
      <c r="C50" s="33">
        <v>7</v>
      </c>
      <c r="D50" s="33"/>
      <c r="E50" s="33">
        <f>C50*100/C52</f>
        <v>14.893617021276595</v>
      </c>
      <c r="F50" s="33"/>
      <c r="G50" s="33">
        <v>12</v>
      </c>
      <c r="H50" s="33"/>
      <c r="I50" s="33">
        <f>G50*100/G52</f>
        <v>21.428571428571427</v>
      </c>
      <c r="J50" s="33"/>
      <c r="K50" s="33">
        <v>11</v>
      </c>
      <c r="L50" s="33"/>
      <c r="M50" s="33"/>
      <c r="N50" s="33">
        <f>K50*100/K52</f>
        <v>16.176470588235293</v>
      </c>
      <c r="O50" s="33"/>
      <c r="P50" s="33">
        <v>5</v>
      </c>
      <c r="Q50" s="33"/>
      <c r="R50" s="33">
        <f>P50*100/P52</f>
        <v>33.333333333333336</v>
      </c>
      <c r="S50" s="33"/>
      <c r="T50" s="33">
        <v>11</v>
      </c>
      <c r="U50" s="33"/>
      <c r="V50" s="33">
        <f>T50*100/T52</f>
        <v>20.754716981132077</v>
      </c>
      <c r="W50" s="33"/>
      <c r="X50" s="33"/>
      <c r="Y50" s="33"/>
      <c r="Z50" s="33"/>
      <c r="AA50" s="33"/>
    </row>
    <row r="51" spans="1:27" s="6" customFormat="1" ht="11.25">
      <c r="A51" s="6" t="s">
        <v>218</v>
      </c>
      <c r="B51" s="6" t="s">
        <v>67</v>
      </c>
      <c r="C51" s="33">
        <v>2</v>
      </c>
      <c r="D51" s="33"/>
      <c r="E51" s="33">
        <f>C51*100/C52</f>
        <v>4.25531914893617</v>
      </c>
      <c r="F51" s="33"/>
      <c r="G51" s="33">
        <v>5</v>
      </c>
      <c r="H51" s="33"/>
      <c r="I51" s="33">
        <f>G51*100/G52</f>
        <v>8.928571428571429</v>
      </c>
      <c r="J51" s="33"/>
      <c r="K51" s="33">
        <v>5</v>
      </c>
      <c r="L51" s="33"/>
      <c r="M51" s="33"/>
      <c r="N51" s="33">
        <f>K51*100/K52</f>
        <v>7.352941176470588</v>
      </c>
      <c r="O51" s="33"/>
      <c r="P51" s="33">
        <v>1</v>
      </c>
      <c r="Q51" s="33"/>
      <c r="R51" s="33">
        <f>P51*100/P52</f>
        <v>6.666666666666667</v>
      </c>
      <c r="S51" s="33"/>
      <c r="T51" s="33">
        <v>3</v>
      </c>
      <c r="U51" s="33"/>
      <c r="V51" s="33">
        <f>T51*100/T52</f>
        <v>5.660377358490566</v>
      </c>
      <c r="W51" s="33"/>
      <c r="X51" s="33"/>
      <c r="Y51" s="33"/>
      <c r="Z51" s="33"/>
      <c r="AA51" s="33"/>
    </row>
    <row r="52" spans="1:27" s="6" customFormat="1" ht="11.25">
      <c r="A52" s="6" t="s">
        <v>219</v>
      </c>
      <c r="B52" s="6" t="s">
        <v>60</v>
      </c>
      <c r="C52" s="33">
        <f>SUM(C49:C51)</f>
        <v>47</v>
      </c>
      <c r="D52" s="33"/>
      <c r="E52" s="33">
        <f aca="true" t="shared" si="2" ref="E52:V52">SUM(E49:E51)</f>
        <v>100</v>
      </c>
      <c r="F52" s="33"/>
      <c r="G52" s="33">
        <f t="shared" si="2"/>
        <v>56</v>
      </c>
      <c r="H52" s="33"/>
      <c r="I52" s="33">
        <f t="shared" si="2"/>
        <v>100</v>
      </c>
      <c r="J52" s="33"/>
      <c r="K52" s="33">
        <f t="shared" si="2"/>
        <v>68</v>
      </c>
      <c r="L52" s="33">
        <f t="shared" si="2"/>
        <v>0</v>
      </c>
      <c r="M52" s="33">
        <f t="shared" si="2"/>
        <v>0</v>
      </c>
      <c r="N52" s="33">
        <f t="shared" si="2"/>
        <v>100</v>
      </c>
      <c r="O52" s="33"/>
      <c r="P52" s="33">
        <f t="shared" si="2"/>
        <v>15</v>
      </c>
      <c r="Q52" s="33">
        <f t="shared" si="2"/>
        <v>0</v>
      </c>
      <c r="R52" s="33">
        <f t="shared" si="2"/>
        <v>100.00000000000001</v>
      </c>
      <c r="S52" s="33">
        <f t="shared" si="2"/>
        <v>0</v>
      </c>
      <c r="T52" s="33">
        <f t="shared" si="2"/>
        <v>53</v>
      </c>
      <c r="U52" s="33"/>
      <c r="V52" s="33">
        <f t="shared" si="2"/>
        <v>100</v>
      </c>
      <c r="W52" s="33"/>
      <c r="X52" s="33"/>
      <c r="Y52" s="33"/>
      <c r="Z52" s="33"/>
      <c r="AA52" s="33"/>
    </row>
    <row r="53" spans="1:27" ht="6" customHeight="1">
      <c r="A53" s="3"/>
      <c r="B53" s="5"/>
      <c r="C53" s="40"/>
      <c r="D53" s="40"/>
      <c r="Y53" s="33"/>
      <c r="AA53" s="33"/>
    </row>
    <row r="54" spans="1:27" s="6" customFormat="1" ht="11.25">
      <c r="A54" s="6" t="s">
        <v>30</v>
      </c>
      <c r="B54" s="5" t="s">
        <v>65</v>
      </c>
      <c r="C54" s="33">
        <v>37</v>
      </c>
      <c r="D54" s="33"/>
      <c r="E54" s="33">
        <f>C54*100/C57</f>
        <v>78.72340425531915</v>
      </c>
      <c r="F54" s="33"/>
      <c r="G54" s="33">
        <v>34</v>
      </c>
      <c r="H54" s="33"/>
      <c r="I54" s="33">
        <f>G54*100/G57</f>
        <v>66.66666666666667</v>
      </c>
      <c r="J54" s="33"/>
      <c r="K54" s="33">
        <v>64</v>
      </c>
      <c r="L54" s="33"/>
      <c r="M54" s="33"/>
      <c r="N54" s="33">
        <f>K54*100/K57</f>
        <v>86.48648648648648</v>
      </c>
      <c r="O54" s="33"/>
      <c r="P54" s="33">
        <v>9</v>
      </c>
      <c r="Q54" s="33"/>
      <c r="R54" s="33">
        <f>P54*100/P57</f>
        <v>60</v>
      </c>
      <c r="S54" s="33"/>
      <c r="T54" s="33">
        <v>42</v>
      </c>
      <c r="U54" s="33"/>
      <c r="V54" s="33">
        <f>T54*100/T57</f>
        <v>80.76923076923077</v>
      </c>
      <c r="W54" s="33"/>
      <c r="X54" s="33"/>
      <c r="Y54" s="33"/>
      <c r="Z54" s="33"/>
      <c r="AA54" s="33"/>
    </row>
    <row r="55" spans="1:27" s="6" customFormat="1" ht="11.25">
      <c r="A55" s="6" t="s">
        <v>220</v>
      </c>
      <c r="B55" s="6" t="s">
        <v>66</v>
      </c>
      <c r="C55" s="33">
        <v>6</v>
      </c>
      <c r="D55" s="33"/>
      <c r="E55" s="33">
        <f>C55*100/C57</f>
        <v>12.76595744680851</v>
      </c>
      <c r="F55" s="33"/>
      <c r="G55" s="33">
        <v>13</v>
      </c>
      <c r="H55" s="33"/>
      <c r="I55" s="33">
        <f>G55*100/G57</f>
        <v>25.49019607843137</v>
      </c>
      <c r="J55" s="33"/>
      <c r="K55" s="33">
        <v>6</v>
      </c>
      <c r="L55" s="33"/>
      <c r="M55" s="33"/>
      <c r="N55" s="33">
        <f>K55*100/K57</f>
        <v>8.108108108108109</v>
      </c>
      <c r="O55" s="33"/>
      <c r="P55" s="33">
        <v>6</v>
      </c>
      <c r="Q55" s="33"/>
      <c r="R55" s="33">
        <f>P55*100/P57</f>
        <v>40</v>
      </c>
      <c r="S55" s="33"/>
      <c r="T55" s="33">
        <v>6</v>
      </c>
      <c r="U55" s="33"/>
      <c r="V55" s="33">
        <f>T55*100/T57</f>
        <v>11.538461538461538</v>
      </c>
      <c r="W55" s="33"/>
      <c r="X55" s="33"/>
      <c r="Y55" s="33"/>
      <c r="Z55" s="33"/>
      <c r="AA55" s="33"/>
    </row>
    <row r="56" spans="1:27" s="6" customFormat="1" ht="11.25">
      <c r="A56" s="6" t="s">
        <v>221</v>
      </c>
      <c r="B56" s="6" t="s">
        <v>67</v>
      </c>
      <c r="C56" s="33">
        <v>4</v>
      </c>
      <c r="D56" s="33"/>
      <c r="E56" s="33">
        <f>C56*100/C57</f>
        <v>8.51063829787234</v>
      </c>
      <c r="F56" s="33"/>
      <c r="G56" s="33">
        <v>4</v>
      </c>
      <c r="H56" s="33"/>
      <c r="I56" s="33">
        <f>G56*100/G57</f>
        <v>7.8431372549019605</v>
      </c>
      <c r="J56" s="33"/>
      <c r="K56" s="33">
        <v>4</v>
      </c>
      <c r="L56" s="33"/>
      <c r="M56" s="33"/>
      <c r="N56" s="33">
        <f>K56*100/K57</f>
        <v>5.405405405405405</v>
      </c>
      <c r="O56" s="33"/>
      <c r="P56" s="33">
        <v>0</v>
      </c>
      <c r="Q56" s="33"/>
      <c r="R56" s="33">
        <f>P56*100/P57</f>
        <v>0</v>
      </c>
      <c r="S56" s="33"/>
      <c r="T56" s="33">
        <v>4</v>
      </c>
      <c r="U56" s="33"/>
      <c r="V56" s="33">
        <f>T56*100/T57</f>
        <v>7.6923076923076925</v>
      </c>
      <c r="W56" s="33"/>
      <c r="X56" s="33"/>
      <c r="Y56" s="33"/>
      <c r="Z56" s="33"/>
      <c r="AA56" s="33"/>
    </row>
    <row r="57" spans="1:27" s="6" customFormat="1" ht="11.25">
      <c r="A57" s="6" t="s">
        <v>222</v>
      </c>
      <c r="B57" s="6" t="s">
        <v>60</v>
      </c>
      <c r="C57" s="33">
        <f>SUM(C54:C56)</f>
        <v>47</v>
      </c>
      <c r="D57" s="33"/>
      <c r="E57" s="33">
        <f aca="true" t="shared" si="3" ref="E57:V57">SUM(E54:E56)</f>
        <v>100</v>
      </c>
      <c r="F57" s="33"/>
      <c r="G57" s="33">
        <f t="shared" si="3"/>
        <v>51</v>
      </c>
      <c r="H57" s="33"/>
      <c r="I57" s="33">
        <f t="shared" si="3"/>
        <v>100</v>
      </c>
      <c r="J57" s="33"/>
      <c r="K57" s="33">
        <f t="shared" si="3"/>
        <v>74</v>
      </c>
      <c r="L57" s="33">
        <f t="shared" si="3"/>
        <v>0</v>
      </c>
      <c r="M57" s="33">
        <f t="shared" si="3"/>
        <v>0</v>
      </c>
      <c r="N57" s="33">
        <f t="shared" si="3"/>
        <v>100</v>
      </c>
      <c r="O57" s="33"/>
      <c r="P57" s="33">
        <f t="shared" si="3"/>
        <v>15</v>
      </c>
      <c r="Q57" s="33">
        <f t="shared" si="3"/>
        <v>0</v>
      </c>
      <c r="R57" s="33">
        <f>SUM(R54:R56)</f>
        <v>100</v>
      </c>
      <c r="S57" s="33">
        <f t="shared" si="3"/>
        <v>0</v>
      </c>
      <c r="T57" s="33">
        <f t="shared" si="3"/>
        <v>52</v>
      </c>
      <c r="U57" s="33"/>
      <c r="V57" s="33">
        <f t="shared" si="3"/>
        <v>100</v>
      </c>
      <c r="W57" s="33"/>
      <c r="X57" s="33"/>
      <c r="Y57" s="33"/>
      <c r="Z57" s="33"/>
      <c r="AA57" s="33"/>
    </row>
    <row r="58" spans="1:27" ht="6" customHeight="1">
      <c r="A58" s="3"/>
      <c r="B58" s="5"/>
      <c r="C58" s="40"/>
      <c r="D58" s="40"/>
      <c r="Y58" s="33"/>
      <c r="AA58" s="33"/>
    </row>
    <row r="59" spans="1:27" s="6" customFormat="1" ht="11.25">
      <c r="A59" s="6" t="s">
        <v>223</v>
      </c>
      <c r="B59" s="5" t="s">
        <v>65</v>
      </c>
      <c r="C59" s="33">
        <v>40</v>
      </c>
      <c r="D59" s="33"/>
      <c r="E59" s="33">
        <f>C59*100/C62</f>
        <v>74.07407407407408</v>
      </c>
      <c r="F59" s="33"/>
      <c r="G59" s="33">
        <v>31</v>
      </c>
      <c r="H59" s="33"/>
      <c r="I59" s="33">
        <f>G59*100/G62</f>
        <v>58.490566037735846</v>
      </c>
      <c r="J59" s="33"/>
      <c r="K59" s="33">
        <v>64</v>
      </c>
      <c r="L59" s="33"/>
      <c r="M59" s="33"/>
      <c r="N59" s="33">
        <f>K59*100/K62</f>
        <v>81.0126582278481</v>
      </c>
      <c r="O59" s="33"/>
      <c r="P59" s="33">
        <v>7</v>
      </c>
      <c r="Q59" s="33"/>
      <c r="R59" s="33">
        <f>P59*100/P62</f>
        <v>50</v>
      </c>
      <c r="S59" s="33"/>
      <c r="T59" s="33">
        <v>45</v>
      </c>
      <c r="U59" s="33"/>
      <c r="V59" s="33">
        <f>T59*100/T62</f>
        <v>81.81818181818181</v>
      </c>
      <c r="W59" s="33"/>
      <c r="X59" s="33"/>
      <c r="Y59" s="33"/>
      <c r="Z59" s="33"/>
      <c r="AA59" s="33"/>
    </row>
    <row r="60" spans="1:27" s="6" customFormat="1" ht="11.25">
      <c r="A60" s="6" t="s">
        <v>224</v>
      </c>
      <c r="B60" s="6" t="s">
        <v>66</v>
      </c>
      <c r="C60" s="33">
        <v>12</v>
      </c>
      <c r="D60" s="33"/>
      <c r="E60" s="33">
        <f>C60*100/C62</f>
        <v>22.22222222222222</v>
      </c>
      <c r="F60" s="33"/>
      <c r="G60" s="33">
        <v>18</v>
      </c>
      <c r="H60" s="33"/>
      <c r="I60" s="33">
        <f>G60*100/G62</f>
        <v>33.9622641509434</v>
      </c>
      <c r="J60" s="33"/>
      <c r="K60" s="33">
        <v>13</v>
      </c>
      <c r="L60" s="33"/>
      <c r="M60" s="33"/>
      <c r="N60" s="33">
        <f>K60*100/K62</f>
        <v>16.455696202531644</v>
      </c>
      <c r="O60" s="33"/>
      <c r="P60" s="33">
        <v>6</v>
      </c>
      <c r="Q60" s="33"/>
      <c r="R60" s="33">
        <f>P60*100/P62</f>
        <v>42.857142857142854</v>
      </c>
      <c r="S60" s="33"/>
      <c r="T60" s="33">
        <v>6</v>
      </c>
      <c r="U60" s="33"/>
      <c r="V60" s="33">
        <f>T60*100/T62</f>
        <v>10.909090909090908</v>
      </c>
      <c r="W60" s="33"/>
      <c r="X60" s="33"/>
      <c r="Y60" s="33"/>
      <c r="Z60" s="33"/>
      <c r="AA60" s="33"/>
    </row>
    <row r="61" spans="1:27" s="6" customFormat="1" ht="11.25">
      <c r="A61" s="6" t="s">
        <v>225</v>
      </c>
      <c r="B61" s="6" t="s">
        <v>67</v>
      </c>
      <c r="C61" s="33">
        <v>2</v>
      </c>
      <c r="D61" s="33"/>
      <c r="E61" s="33">
        <f>C61*100/C62</f>
        <v>3.7037037037037037</v>
      </c>
      <c r="F61" s="33"/>
      <c r="G61" s="33">
        <v>4</v>
      </c>
      <c r="H61" s="33"/>
      <c r="I61" s="33">
        <f>G61*100/G62</f>
        <v>7.547169811320755</v>
      </c>
      <c r="J61" s="33"/>
      <c r="K61" s="33">
        <v>2</v>
      </c>
      <c r="L61" s="33"/>
      <c r="M61" s="33"/>
      <c r="N61" s="33">
        <f>K61*100/K62</f>
        <v>2.5316455696202533</v>
      </c>
      <c r="O61" s="33"/>
      <c r="P61" s="33">
        <v>1</v>
      </c>
      <c r="Q61" s="33"/>
      <c r="R61" s="33">
        <f>P61*100/P62</f>
        <v>7.142857142857143</v>
      </c>
      <c r="S61" s="33"/>
      <c r="T61" s="33">
        <v>4</v>
      </c>
      <c r="U61" s="33"/>
      <c r="V61" s="33">
        <f>T61*100/T62</f>
        <v>7.2727272727272725</v>
      </c>
      <c r="W61" s="33"/>
      <c r="X61" s="33"/>
      <c r="Y61" s="33"/>
      <c r="Z61" s="33"/>
      <c r="AA61" s="33"/>
    </row>
    <row r="62" spans="2:27" s="6" customFormat="1" ht="11.25">
      <c r="B62" s="6" t="s">
        <v>60</v>
      </c>
      <c r="C62" s="33">
        <f>SUM(C59:C61)</f>
        <v>54</v>
      </c>
      <c r="D62" s="33"/>
      <c r="E62" s="33">
        <f aca="true" t="shared" si="4" ref="E62:V62">SUM(E59:E61)</f>
        <v>100.00000000000001</v>
      </c>
      <c r="F62" s="33"/>
      <c r="G62" s="33">
        <f t="shared" si="4"/>
        <v>53</v>
      </c>
      <c r="H62" s="33"/>
      <c r="I62" s="33">
        <f t="shared" si="4"/>
        <v>100</v>
      </c>
      <c r="J62" s="33"/>
      <c r="K62" s="33">
        <f t="shared" si="4"/>
        <v>79</v>
      </c>
      <c r="L62" s="33">
        <f t="shared" si="4"/>
        <v>0</v>
      </c>
      <c r="M62" s="33">
        <f t="shared" si="4"/>
        <v>0</v>
      </c>
      <c r="N62" s="33">
        <f t="shared" si="4"/>
        <v>100</v>
      </c>
      <c r="O62" s="33"/>
      <c r="P62" s="33">
        <f t="shared" si="4"/>
        <v>14</v>
      </c>
      <c r="Q62" s="33">
        <f t="shared" si="4"/>
        <v>0</v>
      </c>
      <c r="R62" s="33">
        <f t="shared" si="4"/>
        <v>100</v>
      </c>
      <c r="S62" s="33">
        <f t="shared" si="4"/>
        <v>0</v>
      </c>
      <c r="T62" s="33">
        <f t="shared" si="4"/>
        <v>55</v>
      </c>
      <c r="U62" s="33"/>
      <c r="V62" s="33">
        <f t="shared" si="4"/>
        <v>99.99999999999999</v>
      </c>
      <c r="W62" s="33"/>
      <c r="X62" s="33"/>
      <c r="Y62" s="33"/>
      <c r="Z62" s="33"/>
      <c r="AA62" s="33"/>
    </row>
    <row r="63" spans="1:27" ht="6" customHeight="1">
      <c r="A63" s="3"/>
      <c r="B63" s="5"/>
      <c r="C63" s="40"/>
      <c r="D63" s="40"/>
      <c r="Y63" s="33"/>
      <c r="AA63" s="33"/>
    </row>
    <row r="64" spans="1:27" s="6" customFormat="1" ht="11.25">
      <c r="A64" s="6" t="s">
        <v>280</v>
      </c>
      <c r="B64" s="5" t="s">
        <v>65</v>
      </c>
      <c r="C64" s="33">
        <v>49</v>
      </c>
      <c r="D64" s="33"/>
      <c r="E64" s="33">
        <f>C64*100/C67</f>
        <v>96.07843137254902</v>
      </c>
      <c r="F64" s="33"/>
      <c r="G64" s="33">
        <v>42</v>
      </c>
      <c r="H64" s="33"/>
      <c r="I64" s="33">
        <f>G64*100/G67</f>
        <v>84</v>
      </c>
      <c r="J64" s="33"/>
      <c r="K64" s="33">
        <v>68</v>
      </c>
      <c r="L64" s="33"/>
      <c r="M64" s="33"/>
      <c r="N64" s="33">
        <f>K64*100/K67</f>
        <v>88.31168831168831</v>
      </c>
      <c r="O64" s="33"/>
      <c r="P64" s="33">
        <v>10</v>
      </c>
      <c r="Q64" s="33"/>
      <c r="R64" s="33">
        <f>P64*100/P67</f>
        <v>71.42857142857143</v>
      </c>
      <c r="S64" s="33"/>
      <c r="T64" s="33">
        <v>40</v>
      </c>
      <c r="U64" s="33"/>
      <c r="V64" s="33">
        <f>T64*100/T67</f>
        <v>88.88888888888889</v>
      </c>
      <c r="W64" s="33"/>
      <c r="X64" s="33"/>
      <c r="Y64" s="33"/>
      <c r="Z64" s="33"/>
      <c r="AA64" s="33"/>
    </row>
    <row r="65" spans="1:27" s="6" customFormat="1" ht="11.25">
      <c r="A65" s="6" t="s">
        <v>226</v>
      </c>
      <c r="B65" s="5" t="s">
        <v>66</v>
      </c>
      <c r="C65" s="33">
        <v>1</v>
      </c>
      <c r="D65" s="33"/>
      <c r="E65" s="33">
        <f>C65*100/C67</f>
        <v>1.9607843137254901</v>
      </c>
      <c r="F65" s="33"/>
      <c r="G65" s="33">
        <v>6</v>
      </c>
      <c r="H65" s="33"/>
      <c r="I65" s="33">
        <f>G65*100/G67</f>
        <v>12</v>
      </c>
      <c r="J65" s="33"/>
      <c r="K65" s="33">
        <v>5</v>
      </c>
      <c r="L65" s="33"/>
      <c r="M65" s="33"/>
      <c r="N65" s="33">
        <f>K65*100/K67</f>
        <v>6.4935064935064934</v>
      </c>
      <c r="O65" s="33"/>
      <c r="P65" s="33">
        <v>4</v>
      </c>
      <c r="Q65" s="33"/>
      <c r="R65" s="33">
        <f>P65*100/P67</f>
        <v>28.571428571428573</v>
      </c>
      <c r="S65" s="33"/>
      <c r="T65" s="33">
        <v>5</v>
      </c>
      <c r="U65" s="33"/>
      <c r="V65" s="33">
        <f>T65*100/T67</f>
        <v>11.11111111111111</v>
      </c>
      <c r="W65" s="33"/>
      <c r="X65" s="33"/>
      <c r="Y65" s="33"/>
      <c r="Z65" s="33"/>
      <c r="AA65" s="33"/>
    </row>
    <row r="66" spans="1:27" s="6" customFormat="1" ht="11.25">
      <c r="A66" s="6" t="s">
        <v>227</v>
      </c>
      <c r="B66" s="6" t="s">
        <v>67</v>
      </c>
      <c r="C66" s="33">
        <v>1</v>
      </c>
      <c r="D66" s="33"/>
      <c r="E66" s="33">
        <f>C66*100/C67</f>
        <v>1.9607843137254901</v>
      </c>
      <c r="F66" s="33"/>
      <c r="G66" s="33">
        <v>2</v>
      </c>
      <c r="H66" s="33"/>
      <c r="I66" s="33">
        <f>G66*100/G67</f>
        <v>4</v>
      </c>
      <c r="J66" s="33"/>
      <c r="K66" s="33">
        <v>4</v>
      </c>
      <c r="L66" s="33"/>
      <c r="M66" s="33"/>
      <c r="N66" s="33">
        <f>K66*100/K67</f>
        <v>5.194805194805195</v>
      </c>
      <c r="O66" s="33"/>
      <c r="P66" s="33">
        <v>0</v>
      </c>
      <c r="Q66" s="33"/>
      <c r="R66" s="33">
        <f>P66*100/P67</f>
        <v>0</v>
      </c>
      <c r="S66" s="33"/>
      <c r="T66" s="33">
        <v>0</v>
      </c>
      <c r="U66" s="33"/>
      <c r="V66" s="33">
        <f>T66*100/T67</f>
        <v>0</v>
      </c>
      <c r="W66" s="33"/>
      <c r="X66" s="33"/>
      <c r="Y66" s="33"/>
      <c r="Z66" s="33"/>
      <c r="AA66" s="33"/>
    </row>
    <row r="67" spans="1:27" s="6" customFormat="1" ht="11.25">
      <c r="A67" s="5"/>
      <c r="B67" s="5" t="s">
        <v>60</v>
      </c>
      <c r="C67" s="40">
        <f>SUM(C64:C66)</f>
        <v>51</v>
      </c>
      <c r="D67" s="40"/>
      <c r="E67" s="40">
        <f aca="true" t="shared" si="5" ref="E67:V67">SUM(E64:E66)</f>
        <v>99.99999999999999</v>
      </c>
      <c r="F67" s="40"/>
      <c r="G67" s="40">
        <f t="shared" si="5"/>
        <v>50</v>
      </c>
      <c r="H67" s="40"/>
      <c r="I67" s="40">
        <f t="shared" si="5"/>
        <v>100</v>
      </c>
      <c r="J67" s="40"/>
      <c r="K67" s="40">
        <f t="shared" si="5"/>
        <v>77</v>
      </c>
      <c r="L67" s="40">
        <f t="shared" si="5"/>
        <v>0</v>
      </c>
      <c r="M67" s="40">
        <f t="shared" si="5"/>
        <v>0</v>
      </c>
      <c r="N67" s="40">
        <f t="shared" si="5"/>
        <v>100</v>
      </c>
      <c r="O67" s="40"/>
      <c r="P67" s="40">
        <f t="shared" si="5"/>
        <v>14</v>
      </c>
      <c r="Q67" s="40">
        <f t="shared" si="5"/>
        <v>0</v>
      </c>
      <c r="R67" s="40">
        <f t="shared" si="5"/>
        <v>100</v>
      </c>
      <c r="S67" s="40">
        <f t="shared" si="5"/>
        <v>0</v>
      </c>
      <c r="T67" s="40">
        <f t="shared" si="5"/>
        <v>45</v>
      </c>
      <c r="U67" s="40"/>
      <c r="V67" s="40">
        <f t="shared" si="5"/>
        <v>100</v>
      </c>
      <c r="W67" s="33"/>
      <c r="X67" s="33"/>
      <c r="Y67" s="33"/>
      <c r="Z67" s="33"/>
      <c r="AA67" s="33"/>
    </row>
    <row r="68" spans="1:27" ht="6" customHeight="1">
      <c r="A68" s="3"/>
      <c r="B68" s="5"/>
      <c r="C68" s="40"/>
      <c r="D68" s="40"/>
      <c r="Y68" s="33"/>
      <c r="AA68" s="33"/>
    </row>
    <row r="69" spans="1:27" s="6" customFormat="1" ht="11.25">
      <c r="A69" s="6" t="s">
        <v>228</v>
      </c>
      <c r="B69" s="5" t="s">
        <v>65</v>
      </c>
      <c r="C69" s="33">
        <v>30</v>
      </c>
      <c r="D69" s="33"/>
      <c r="E69" s="33">
        <f>C69*100/C72</f>
        <v>76.92307692307692</v>
      </c>
      <c r="F69" s="33"/>
      <c r="G69" s="33">
        <v>27</v>
      </c>
      <c r="H69" s="33"/>
      <c r="I69" s="33">
        <f>G69*100/G72</f>
        <v>60</v>
      </c>
      <c r="J69" s="33"/>
      <c r="K69" s="33">
        <v>49</v>
      </c>
      <c r="L69" s="33"/>
      <c r="M69" s="33"/>
      <c r="N69" s="33">
        <f>K69*100/K72</f>
        <v>76.5625</v>
      </c>
      <c r="O69" s="33"/>
      <c r="P69" s="33">
        <v>7</v>
      </c>
      <c r="Q69" s="33"/>
      <c r="R69" s="33">
        <f>P69*100/P72</f>
        <v>58.333333333333336</v>
      </c>
      <c r="S69" s="33"/>
      <c r="T69" s="33">
        <v>31</v>
      </c>
      <c r="U69" s="33"/>
      <c r="V69" s="33">
        <f>T69*100/T72</f>
        <v>72.09302325581395</v>
      </c>
      <c r="W69" s="33"/>
      <c r="X69" s="33"/>
      <c r="Y69" s="33"/>
      <c r="Z69" s="33"/>
      <c r="AA69" s="33"/>
    </row>
    <row r="70" spans="1:27" s="6" customFormat="1" ht="11.25">
      <c r="A70" s="6" t="s">
        <v>229</v>
      </c>
      <c r="B70" s="5" t="s">
        <v>66</v>
      </c>
      <c r="C70" s="33">
        <v>8</v>
      </c>
      <c r="D70" s="33"/>
      <c r="E70" s="33">
        <f>C70*100/C72</f>
        <v>20.512820512820515</v>
      </c>
      <c r="F70" s="33"/>
      <c r="G70" s="33">
        <v>12</v>
      </c>
      <c r="H70" s="33"/>
      <c r="I70" s="33">
        <f>G70*100/G72</f>
        <v>26.666666666666668</v>
      </c>
      <c r="J70" s="33"/>
      <c r="K70" s="33">
        <v>10</v>
      </c>
      <c r="L70" s="33"/>
      <c r="M70" s="33"/>
      <c r="N70" s="33">
        <f>K70*100/K72</f>
        <v>15.625</v>
      </c>
      <c r="O70" s="33"/>
      <c r="P70" s="33">
        <v>5</v>
      </c>
      <c r="Q70" s="33"/>
      <c r="R70" s="33">
        <f>P70*100/P72</f>
        <v>41.666666666666664</v>
      </c>
      <c r="S70" s="33"/>
      <c r="T70" s="33">
        <v>11</v>
      </c>
      <c r="U70" s="33"/>
      <c r="V70" s="33">
        <f>T70*100/T72</f>
        <v>25.58139534883721</v>
      </c>
      <c r="W70" s="33"/>
      <c r="X70" s="33"/>
      <c r="Y70" s="33"/>
      <c r="Z70" s="33"/>
      <c r="AA70" s="33"/>
    </row>
    <row r="71" spans="1:27" s="6" customFormat="1" ht="11.25">
      <c r="A71" s="6" t="s">
        <v>230</v>
      </c>
      <c r="B71" s="6" t="s">
        <v>67</v>
      </c>
      <c r="C71" s="33">
        <v>1</v>
      </c>
      <c r="D71" s="33"/>
      <c r="E71" s="33">
        <f>C71*100/C72</f>
        <v>2.5641025641025643</v>
      </c>
      <c r="F71" s="33"/>
      <c r="G71" s="33">
        <v>6</v>
      </c>
      <c r="H71" s="33"/>
      <c r="I71" s="33">
        <f>G71*100/G72</f>
        <v>13.333333333333334</v>
      </c>
      <c r="J71" s="33"/>
      <c r="K71" s="33">
        <v>5</v>
      </c>
      <c r="L71" s="33"/>
      <c r="M71" s="33"/>
      <c r="N71" s="33">
        <f>K71*100/K72</f>
        <v>7.8125</v>
      </c>
      <c r="O71" s="33"/>
      <c r="P71" s="33">
        <v>0</v>
      </c>
      <c r="Q71" s="33"/>
      <c r="R71" s="33">
        <f>P71*100/P72</f>
        <v>0</v>
      </c>
      <c r="S71" s="33"/>
      <c r="T71" s="33">
        <v>1</v>
      </c>
      <c r="U71" s="33"/>
      <c r="V71" s="33">
        <f>T71*100/T72</f>
        <v>2.3255813953488373</v>
      </c>
      <c r="W71" s="33"/>
      <c r="X71" s="33"/>
      <c r="Y71" s="33"/>
      <c r="Z71" s="33"/>
      <c r="AA71" s="33"/>
    </row>
    <row r="72" spans="2:27" s="6" customFormat="1" ht="11.25">
      <c r="B72" s="6" t="s">
        <v>60</v>
      </c>
      <c r="C72" s="33">
        <f>SUM(C69:C71)</f>
        <v>39</v>
      </c>
      <c r="D72" s="33"/>
      <c r="E72" s="33">
        <f aca="true" t="shared" si="6" ref="E72:V72">SUM(E69:E71)</f>
        <v>100</v>
      </c>
      <c r="F72" s="33"/>
      <c r="G72" s="33">
        <f t="shared" si="6"/>
        <v>45</v>
      </c>
      <c r="H72" s="33"/>
      <c r="I72" s="33">
        <f t="shared" si="6"/>
        <v>100</v>
      </c>
      <c r="J72" s="33"/>
      <c r="K72" s="33">
        <f t="shared" si="6"/>
        <v>64</v>
      </c>
      <c r="L72" s="33">
        <f t="shared" si="6"/>
        <v>0</v>
      </c>
      <c r="M72" s="33">
        <f t="shared" si="6"/>
        <v>0</v>
      </c>
      <c r="N72" s="33">
        <f t="shared" si="6"/>
        <v>100</v>
      </c>
      <c r="O72" s="33"/>
      <c r="P72" s="33">
        <f t="shared" si="6"/>
        <v>12</v>
      </c>
      <c r="Q72" s="33">
        <f t="shared" si="6"/>
        <v>0</v>
      </c>
      <c r="R72" s="33">
        <f t="shared" si="6"/>
        <v>100</v>
      </c>
      <c r="S72" s="33">
        <f t="shared" si="6"/>
        <v>0</v>
      </c>
      <c r="T72" s="33">
        <f t="shared" si="6"/>
        <v>43</v>
      </c>
      <c r="U72" s="33"/>
      <c r="V72" s="33">
        <f t="shared" si="6"/>
        <v>99.99999999999999</v>
      </c>
      <c r="W72" s="33"/>
      <c r="X72" s="33"/>
      <c r="Y72" s="33"/>
      <c r="Z72" s="33"/>
      <c r="AA72" s="33"/>
    </row>
    <row r="73" spans="1:27" s="6" customFormat="1" ht="3" customHeight="1">
      <c r="A73" s="20"/>
      <c r="B73" s="20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33"/>
      <c r="Y73" s="33"/>
      <c r="Z73" s="33"/>
      <c r="AA73" s="33"/>
    </row>
    <row r="74" spans="3:27" s="6" customFormat="1" ht="3" customHeight="1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s="16" customFormat="1" ht="11.25">
      <c r="A75" s="16" t="s">
        <v>162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33"/>
      <c r="Z75" s="47"/>
      <c r="AA75" s="33"/>
    </row>
    <row r="76" spans="1:27" s="6" customFormat="1" ht="11.25">
      <c r="A76" s="6" t="s">
        <v>25</v>
      </c>
      <c r="B76" s="5" t="s">
        <v>62</v>
      </c>
      <c r="C76" s="33">
        <v>64</v>
      </c>
      <c r="D76" s="33"/>
      <c r="E76" s="33">
        <f>C76*100/C79</f>
        <v>95.5223880597015</v>
      </c>
      <c r="F76" s="33"/>
      <c r="G76" s="33">
        <v>49</v>
      </c>
      <c r="H76" s="33"/>
      <c r="I76" s="33">
        <f>G76*100/G79</f>
        <v>79.03225806451613</v>
      </c>
      <c r="J76" s="33"/>
      <c r="K76" s="33">
        <v>79</v>
      </c>
      <c r="L76" s="33"/>
      <c r="M76" s="33"/>
      <c r="N76" s="33">
        <f>K76*100/K79</f>
        <v>90.80459770114942</v>
      </c>
      <c r="O76" s="33"/>
      <c r="P76" s="33">
        <v>15</v>
      </c>
      <c r="Q76" s="33"/>
      <c r="R76" s="33">
        <f>P76*100/P79</f>
        <v>75</v>
      </c>
      <c r="S76" s="33"/>
      <c r="T76" s="33">
        <v>50</v>
      </c>
      <c r="U76" s="33"/>
      <c r="V76" s="33">
        <f>T76*100/T79</f>
        <v>87.71929824561404</v>
      </c>
      <c r="W76" s="33"/>
      <c r="X76" s="33"/>
      <c r="Y76" s="33"/>
      <c r="Z76" s="33"/>
      <c r="AA76" s="33"/>
    </row>
    <row r="77" spans="1:27" s="6" customFormat="1" ht="11.25">
      <c r="A77" s="6" t="s">
        <v>81</v>
      </c>
      <c r="B77" s="6" t="s">
        <v>63</v>
      </c>
      <c r="C77" s="33">
        <v>2</v>
      </c>
      <c r="D77" s="33"/>
      <c r="E77" s="33">
        <f>C77*100/C79</f>
        <v>2.985074626865672</v>
      </c>
      <c r="F77" s="33"/>
      <c r="G77" s="33">
        <v>10</v>
      </c>
      <c r="H77" s="33"/>
      <c r="I77" s="33">
        <f>G77*100/G79</f>
        <v>16.129032258064516</v>
      </c>
      <c r="J77" s="33"/>
      <c r="K77" s="33">
        <v>3</v>
      </c>
      <c r="L77" s="33"/>
      <c r="M77" s="33"/>
      <c r="N77" s="33">
        <f>K77*100/K79</f>
        <v>3.4482758620689653</v>
      </c>
      <c r="O77" s="33"/>
      <c r="P77" s="33">
        <v>5</v>
      </c>
      <c r="Q77" s="33"/>
      <c r="R77" s="33">
        <f>P77*100/P79</f>
        <v>25</v>
      </c>
      <c r="S77" s="33"/>
      <c r="T77" s="33">
        <v>6</v>
      </c>
      <c r="U77" s="33"/>
      <c r="V77" s="33">
        <f>T77*100/T79</f>
        <v>10.526315789473685</v>
      </c>
      <c r="W77" s="33"/>
      <c r="X77" s="33"/>
      <c r="Y77" s="33"/>
      <c r="Z77" s="33"/>
      <c r="AA77" s="33"/>
    </row>
    <row r="78" spans="1:27" s="6" customFormat="1" ht="11.25">
      <c r="A78" s="6" t="s">
        <v>82</v>
      </c>
      <c r="B78" s="6" t="s">
        <v>64</v>
      </c>
      <c r="C78" s="33">
        <v>1</v>
      </c>
      <c r="D78" s="33"/>
      <c r="E78" s="33">
        <f>C78*100/C79</f>
        <v>1.492537313432836</v>
      </c>
      <c r="F78" s="33"/>
      <c r="G78" s="33">
        <v>3</v>
      </c>
      <c r="H78" s="33"/>
      <c r="I78" s="33">
        <f>G78*100/G79</f>
        <v>4.838709677419355</v>
      </c>
      <c r="J78" s="33"/>
      <c r="K78" s="33">
        <v>5</v>
      </c>
      <c r="L78" s="33"/>
      <c r="M78" s="33"/>
      <c r="N78" s="33">
        <f>K78*100/K79</f>
        <v>5.747126436781609</v>
      </c>
      <c r="O78" s="33"/>
      <c r="P78" s="33">
        <v>0</v>
      </c>
      <c r="Q78" s="33"/>
      <c r="R78" s="33">
        <f>P78*100/P79</f>
        <v>0</v>
      </c>
      <c r="S78" s="33"/>
      <c r="T78" s="33">
        <v>1</v>
      </c>
      <c r="U78" s="33"/>
      <c r="V78" s="33">
        <f>T78*100/T79</f>
        <v>1.7543859649122806</v>
      </c>
      <c r="W78" s="33"/>
      <c r="X78" s="33"/>
      <c r="Y78" s="33"/>
      <c r="Z78" s="33"/>
      <c r="AA78" s="33"/>
    </row>
    <row r="79" spans="2:27" s="6" customFormat="1" ht="11.25">
      <c r="B79" s="6" t="s">
        <v>60</v>
      </c>
      <c r="C79" s="33">
        <f>SUM(C76:C78)</f>
        <v>67</v>
      </c>
      <c r="D79" s="33"/>
      <c r="E79" s="33">
        <f aca="true" t="shared" si="7" ref="E79:V79">SUM(E76:E78)</f>
        <v>100</v>
      </c>
      <c r="F79" s="33"/>
      <c r="G79" s="33">
        <f t="shared" si="7"/>
        <v>62</v>
      </c>
      <c r="H79" s="33"/>
      <c r="I79" s="33">
        <f t="shared" si="7"/>
        <v>100</v>
      </c>
      <c r="J79" s="33"/>
      <c r="K79" s="33">
        <f t="shared" si="7"/>
        <v>87</v>
      </c>
      <c r="L79" s="33">
        <f t="shared" si="7"/>
        <v>0</v>
      </c>
      <c r="M79" s="33">
        <f t="shared" si="7"/>
        <v>0</v>
      </c>
      <c r="N79" s="33">
        <f t="shared" si="7"/>
        <v>100</v>
      </c>
      <c r="O79" s="33"/>
      <c r="P79" s="33">
        <f t="shared" si="7"/>
        <v>20</v>
      </c>
      <c r="Q79" s="33">
        <f t="shared" si="7"/>
        <v>0</v>
      </c>
      <c r="R79" s="33">
        <f t="shared" si="7"/>
        <v>100</v>
      </c>
      <c r="S79" s="33">
        <f t="shared" si="7"/>
        <v>0</v>
      </c>
      <c r="T79" s="33">
        <f t="shared" si="7"/>
        <v>57</v>
      </c>
      <c r="U79" s="33"/>
      <c r="V79" s="33">
        <f t="shared" si="7"/>
        <v>100</v>
      </c>
      <c r="W79" s="33"/>
      <c r="X79" s="33"/>
      <c r="Y79" s="33"/>
      <c r="Z79" s="33"/>
      <c r="AA79" s="33"/>
    </row>
    <row r="80" spans="1:27" s="6" customFormat="1" ht="3" customHeight="1">
      <c r="A80" s="1"/>
      <c r="B80" s="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33"/>
      <c r="Y80" s="33"/>
      <c r="Z80" s="33"/>
      <c r="AA80" s="33"/>
    </row>
    <row r="81" spans="3:27" s="5" customFormat="1" ht="11.25"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3:27" s="6" customFormat="1" ht="11.2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3:27" s="6" customFormat="1" ht="11.2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3:27" s="6" customFormat="1" ht="11.2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3:27" s="6" customFormat="1" ht="11.2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3:27" s="6" customFormat="1" ht="11.2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3:27" s="6" customFormat="1" ht="11.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3:27" s="6" customFormat="1" ht="11.2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3:27" s="6" customFormat="1" ht="11.2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3:27" s="6" customFormat="1" ht="11.2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3:27" s="6" customFormat="1" ht="11.2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3:27" s="6" customFormat="1" ht="11.2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3:27" s="6" customFormat="1" ht="11.2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3:27" s="6" customFormat="1" ht="11.2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3:27" s="6" customFormat="1" ht="11.2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3:27" s="6" customFormat="1" ht="11.2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3:27" s="6" customFormat="1" ht="11.2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3:27" s="6" customFormat="1" ht="11.2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3:27" s="6" customFormat="1" ht="11.2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3:27" s="6" customFormat="1" ht="11.2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3:27" s="6" customFormat="1" ht="11.2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3:27" s="6" customFormat="1" ht="11.2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3:27" s="6" customFormat="1" ht="11.2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3:27" s="6" customFormat="1" ht="11.2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3:27" s="6" customFormat="1" ht="11.2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3:27" s="6" customFormat="1" ht="11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3:27" s="6" customFormat="1" ht="11.2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3:27" s="6" customFormat="1" ht="11.2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3:27" s="6" customFormat="1" ht="11.2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3:27" s="6" customFormat="1" ht="11.2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3:27" s="6" customFormat="1" ht="11.2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</sheetData>
  <sheetProtection password="DE4F" sheet="1" objects="1" scenarios="1"/>
  <printOptions/>
  <pageMargins left="0.5905511811023623" right="0.4724409448818898" top="0.5905511811023623" bottom="0.31496062992125984" header="0.3149606299212598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5"/>
  <dimension ref="A1:R62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38.421875" style="0" customWidth="1"/>
    <col min="2" max="2" width="5.140625" style="0" customWidth="1"/>
    <col min="3" max="3" width="1.57421875" style="0" customWidth="1"/>
    <col min="4" max="4" width="4.00390625" style="0" customWidth="1"/>
    <col min="5" max="5" width="4.28125" style="0" customWidth="1"/>
    <col min="6" max="6" width="4.00390625" style="0" customWidth="1"/>
    <col min="7" max="7" width="2.7109375" style="0" customWidth="1"/>
    <col min="8" max="8" width="3.28125" style="0" customWidth="1"/>
    <col min="9" max="9" width="4.28125" style="0" customWidth="1"/>
    <col min="10" max="10" width="4.140625" style="0" customWidth="1"/>
    <col min="11" max="11" width="2.57421875" style="0" customWidth="1"/>
    <col min="12" max="12" width="3.8515625" style="0" customWidth="1"/>
    <col min="13" max="13" width="4.140625" style="0" customWidth="1"/>
    <col min="14" max="14" width="3.8515625" style="0" customWidth="1"/>
    <col min="15" max="15" width="1.7109375" style="0" customWidth="1"/>
    <col min="16" max="16" width="4.421875" style="0" customWidth="1"/>
    <col min="17" max="17" width="0.13671875" style="0" customWidth="1"/>
    <col min="18" max="18" width="2.00390625" style="0" customWidth="1"/>
  </cols>
  <sheetData>
    <row r="1" spans="12:14" s="66" customFormat="1" ht="18">
      <c r="L1" s="66" t="s">
        <v>148</v>
      </c>
      <c r="N1" s="64"/>
    </row>
    <row r="2" ht="12.75">
      <c r="N2" s="22"/>
    </row>
    <row r="4" s="2" customFormat="1" ht="12.75">
      <c r="A4" s="2" t="s">
        <v>267</v>
      </c>
    </row>
    <row r="5" s="2" customFormat="1" ht="12.75">
      <c r="A5" s="2" t="s">
        <v>289</v>
      </c>
    </row>
    <row r="6" s="2" customFormat="1" ht="12.75">
      <c r="A6" s="2" t="s">
        <v>290</v>
      </c>
    </row>
    <row r="7" s="2" customFormat="1" ht="12.75">
      <c r="A7" s="2" t="s">
        <v>253</v>
      </c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6" ht="11.25" customHeight="1">
      <c r="A9" s="5" t="s">
        <v>36</v>
      </c>
      <c r="B9" s="76" t="s">
        <v>252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77"/>
      <c r="P9" s="77"/>
    </row>
    <row r="10" spans="1:17" ht="11.25" customHeight="1">
      <c r="A10" s="6" t="s">
        <v>93</v>
      </c>
      <c r="B10" s="7" t="s">
        <v>253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"/>
      <c r="O10" s="1"/>
      <c r="P10" s="1"/>
      <c r="Q10" s="1"/>
    </row>
    <row r="11" spans="2:17" ht="11.25" customHeight="1">
      <c r="B11" s="5" t="s">
        <v>254</v>
      </c>
      <c r="C11" s="5"/>
      <c r="D11" s="5"/>
      <c r="E11" s="6"/>
      <c r="F11" s="6" t="s">
        <v>63</v>
      </c>
      <c r="G11" s="6"/>
      <c r="H11" s="6"/>
      <c r="I11" s="6"/>
      <c r="J11" s="6" t="s">
        <v>256</v>
      </c>
      <c r="K11" s="6"/>
      <c r="L11" s="6"/>
      <c r="M11" s="6"/>
      <c r="N11" s="6" t="s">
        <v>60</v>
      </c>
      <c r="O11" s="6"/>
      <c r="P11" s="3"/>
      <c r="Q11" s="3"/>
    </row>
    <row r="12" spans="1:17" ht="11.25" customHeight="1">
      <c r="A12" s="6"/>
      <c r="B12" s="7" t="s">
        <v>255</v>
      </c>
      <c r="C12" s="7"/>
      <c r="D12" s="7"/>
      <c r="E12" s="6"/>
      <c r="F12" s="7"/>
      <c r="G12" s="7"/>
      <c r="H12" s="7"/>
      <c r="I12" s="6"/>
      <c r="J12" s="7" t="s">
        <v>257</v>
      </c>
      <c r="K12" s="7"/>
      <c r="L12" s="7"/>
      <c r="M12" s="6"/>
      <c r="N12" s="7"/>
      <c r="O12" s="7"/>
      <c r="P12" s="1"/>
      <c r="Q12" s="1"/>
    </row>
    <row r="13" spans="1:17" ht="11.25" customHeight="1">
      <c r="A13" s="7"/>
      <c r="B13" s="7" t="s">
        <v>135</v>
      </c>
      <c r="C13" s="7"/>
      <c r="D13" s="7" t="s">
        <v>131</v>
      </c>
      <c r="E13" s="7"/>
      <c r="F13" s="7" t="s">
        <v>135</v>
      </c>
      <c r="G13" s="7"/>
      <c r="H13" s="7" t="s">
        <v>131</v>
      </c>
      <c r="I13" s="7"/>
      <c r="J13" s="7" t="s">
        <v>135</v>
      </c>
      <c r="K13" s="7"/>
      <c r="L13" s="7" t="s">
        <v>131</v>
      </c>
      <c r="M13" s="7"/>
      <c r="N13" s="7" t="s">
        <v>135</v>
      </c>
      <c r="O13" s="7"/>
      <c r="P13" s="10" t="s">
        <v>131</v>
      </c>
      <c r="Q13" s="10"/>
    </row>
    <row r="14" ht="7.5" customHeight="1"/>
    <row r="15" s="2" customFormat="1" ht="12.75">
      <c r="A15" s="8" t="s">
        <v>37</v>
      </c>
    </row>
    <row r="16" spans="1:13" ht="12.75">
      <c r="A16" s="6" t="s">
        <v>136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6" ht="12.75">
      <c r="A17" s="6" t="s">
        <v>54</v>
      </c>
      <c r="B17" s="41">
        <v>45</v>
      </c>
      <c r="C17" s="41"/>
      <c r="D17" s="41">
        <f>B17*100/N20</f>
        <v>72.58064516129032</v>
      </c>
      <c r="E17" s="41"/>
      <c r="F17" s="41">
        <v>4</v>
      </c>
      <c r="G17" s="41"/>
      <c r="H17" s="41">
        <f>F17*100/N20</f>
        <v>6.451612903225806</v>
      </c>
      <c r="I17" s="41"/>
      <c r="J17" s="41">
        <v>3</v>
      </c>
      <c r="K17" s="41"/>
      <c r="L17" s="41">
        <f>J17*100/N20</f>
        <v>4.838709677419355</v>
      </c>
      <c r="M17" s="41"/>
      <c r="N17" s="41">
        <f>B17+F17+J17</f>
        <v>52</v>
      </c>
      <c r="P17" s="41">
        <f>N17*100/N20</f>
        <v>83.87096774193549</v>
      </c>
    </row>
    <row r="18" spans="1:16" ht="12.75">
      <c r="A18" s="6" t="s">
        <v>55</v>
      </c>
      <c r="B18" s="41">
        <v>8</v>
      </c>
      <c r="C18" s="41"/>
      <c r="D18" s="41">
        <f>B18*100/N20</f>
        <v>12.903225806451612</v>
      </c>
      <c r="E18" s="41"/>
      <c r="F18" s="41">
        <v>0</v>
      </c>
      <c r="G18" s="41"/>
      <c r="H18" s="41">
        <f>F18*100/N20</f>
        <v>0</v>
      </c>
      <c r="I18" s="41"/>
      <c r="J18" s="41">
        <v>0</v>
      </c>
      <c r="K18" s="41"/>
      <c r="L18" s="41">
        <f>J18*100/N20</f>
        <v>0</v>
      </c>
      <c r="M18" s="51"/>
      <c r="N18" s="41">
        <f>B18+F18+J18</f>
        <v>8</v>
      </c>
      <c r="P18" s="41">
        <f>N18*100/N20</f>
        <v>12.903225806451612</v>
      </c>
    </row>
    <row r="19" spans="1:18" ht="12.75">
      <c r="A19" s="6" t="s">
        <v>56</v>
      </c>
      <c r="B19" s="41">
        <v>1</v>
      </c>
      <c r="C19" s="41"/>
      <c r="D19" s="41">
        <f>B19*100/N20</f>
        <v>1.6129032258064515</v>
      </c>
      <c r="E19" s="41"/>
      <c r="F19" s="41">
        <v>0</v>
      </c>
      <c r="G19" s="41"/>
      <c r="H19" s="41">
        <f>F19*100/N20</f>
        <v>0</v>
      </c>
      <c r="I19" s="41"/>
      <c r="J19" s="41">
        <v>1</v>
      </c>
      <c r="K19" s="41"/>
      <c r="L19" s="41">
        <f>J19*100/N20</f>
        <v>1.6129032258064515</v>
      </c>
      <c r="M19" s="51"/>
      <c r="N19" s="41">
        <f>B19+F19+J19</f>
        <v>2</v>
      </c>
      <c r="P19" s="41">
        <f>N19*100/N20</f>
        <v>3.225806451612903</v>
      </c>
      <c r="Q19" s="41"/>
      <c r="R19" s="3"/>
    </row>
    <row r="20" spans="1:18" s="54" customFormat="1" ht="18" customHeight="1">
      <c r="A20" s="13" t="s">
        <v>137</v>
      </c>
      <c r="B20" s="53">
        <f>SUM(B17:B19)</f>
        <v>54</v>
      </c>
      <c r="C20" s="53"/>
      <c r="D20" s="53">
        <f>SUM(D17:D19)</f>
        <v>87.09677419354838</v>
      </c>
      <c r="E20" s="53"/>
      <c r="F20" s="53">
        <f>SUM(F17:F19)</f>
        <v>4</v>
      </c>
      <c r="G20" s="53"/>
      <c r="H20" s="53">
        <f>SUM(H17:H19)</f>
        <v>6.451612903225806</v>
      </c>
      <c r="I20" s="53"/>
      <c r="J20" s="53">
        <f>SUM(J17:J19)</f>
        <v>4</v>
      </c>
      <c r="K20" s="53"/>
      <c r="L20" s="53">
        <f>SUM(L17:L19)</f>
        <v>6.451612903225806</v>
      </c>
      <c r="M20" s="53"/>
      <c r="N20" s="53">
        <f>N17+N18+N19</f>
        <v>62</v>
      </c>
      <c r="P20" s="53">
        <f>SUM(P17:P19)</f>
        <v>100</v>
      </c>
      <c r="R20" s="88"/>
    </row>
    <row r="21" spans="4:13" s="11" customFormat="1" ht="11.25"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s="2" customFormat="1" ht="12.75">
      <c r="A22" s="8" t="s">
        <v>58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2.75">
      <c r="A23" s="6" t="s">
        <v>136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6" ht="12.75">
      <c r="A24" s="6" t="s">
        <v>54</v>
      </c>
      <c r="B24" s="41">
        <v>25</v>
      </c>
      <c r="C24" s="41"/>
      <c r="D24" s="41">
        <f>B24*100/N27</f>
        <v>58.13953488372093</v>
      </c>
      <c r="E24" s="41"/>
      <c r="F24" s="41">
        <v>2</v>
      </c>
      <c r="G24" s="41"/>
      <c r="H24" s="41">
        <f>F24*100/N27</f>
        <v>4.651162790697675</v>
      </c>
      <c r="I24" s="41"/>
      <c r="J24" s="41">
        <v>0</v>
      </c>
      <c r="K24" s="41"/>
      <c r="L24" s="41">
        <f>J24*100/N27</f>
        <v>0</v>
      </c>
      <c r="M24" s="41"/>
      <c r="N24" s="41">
        <f>B24+F24+J24</f>
        <v>27</v>
      </c>
      <c r="P24" s="41">
        <f>N24*100/N27</f>
        <v>62.7906976744186</v>
      </c>
    </row>
    <row r="25" spans="1:16" ht="12.75">
      <c r="A25" s="6" t="s">
        <v>55</v>
      </c>
      <c r="B25" s="41">
        <v>10</v>
      </c>
      <c r="C25" s="41"/>
      <c r="D25" s="41">
        <f>B25*100/N27</f>
        <v>23.25581395348837</v>
      </c>
      <c r="E25" s="41"/>
      <c r="F25" s="41">
        <v>3</v>
      </c>
      <c r="G25" s="41"/>
      <c r="H25" s="41">
        <f>F25*100/N27</f>
        <v>6.976744186046512</v>
      </c>
      <c r="I25" s="41"/>
      <c r="J25" s="41">
        <v>0</v>
      </c>
      <c r="K25" s="41"/>
      <c r="L25" s="41">
        <f>J25*100/N27</f>
        <v>0</v>
      </c>
      <c r="M25" s="41"/>
      <c r="N25" s="41">
        <f>B25+F25+J25</f>
        <v>13</v>
      </c>
      <c r="P25" s="41">
        <f>N25*100/N27</f>
        <v>30.232558139534884</v>
      </c>
    </row>
    <row r="26" spans="1:16" ht="12.75">
      <c r="A26" s="6" t="s">
        <v>56</v>
      </c>
      <c r="B26" s="41">
        <v>2</v>
      </c>
      <c r="C26" s="41"/>
      <c r="D26" s="41">
        <f>B26*100/N27</f>
        <v>4.651162790697675</v>
      </c>
      <c r="E26" s="41"/>
      <c r="F26" s="41">
        <v>1</v>
      </c>
      <c r="G26" s="41"/>
      <c r="H26" s="41">
        <f>F26*100/N27</f>
        <v>2.3255813953488373</v>
      </c>
      <c r="I26" s="41"/>
      <c r="J26" s="41">
        <v>0</v>
      </c>
      <c r="K26" s="41"/>
      <c r="L26" s="41">
        <f>J26*100/N27</f>
        <v>0</v>
      </c>
      <c r="M26" s="41"/>
      <c r="N26" s="41">
        <f>B26+F26+J26</f>
        <v>3</v>
      </c>
      <c r="P26" s="41">
        <f>N26*100/N27</f>
        <v>6.976744186046512</v>
      </c>
    </row>
    <row r="27" spans="1:16" s="54" customFormat="1" ht="18" customHeight="1">
      <c r="A27" s="13" t="s">
        <v>138</v>
      </c>
      <c r="B27" s="53">
        <f>SUM(B24:B26)</f>
        <v>37</v>
      </c>
      <c r="C27" s="53"/>
      <c r="D27" s="53">
        <f>SUM(D24:D26)</f>
        <v>86.04651162790697</v>
      </c>
      <c r="E27" s="53"/>
      <c r="F27" s="53">
        <f>SUM(F24:F26)</f>
        <v>6</v>
      </c>
      <c r="G27" s="53"/>
      <c r="H27" s="53">
        <f>SUM(H24:H26)</f>
        <v>13.953488372093023</v>
      </c>
      <c r="I27" s="53"/>
      <c r="J27" s="53">
        <f>SUM(J24:J26)</f>
        <v>0</v>
      </c>
      <c r="K27" s="53"/>
      <c r="L27" s="53">
        <f>SUM(L24:L26)</f>
        <v>0</v>
      </c>
      <c r="M27" s="53"/>
      <c r="N27" s="41">
        <f>B27+F27+J27</f>
        <v>43</v>
      </c>
      <c r="P27" s="53">
        <f>N27*100/N27</f>
        <v>100</v>
      </c>
    </row>
    <row r="28" spans="2:13" s="11" customFormat="1" ht="11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s="2" customFormat="1" ht="12.75">
      <c r="A29" s="8" t="s">
        <v>39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2.75">
      <c r="A30" s="6" t="s">
        <v>136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6" ht="12.75">
      <c r="A31" s="6" t="s">
        <v>54</v>
      </c>
      <c r="B31" s="41">
        <v>14</v>
      </c>
      <c r="C31" s="41"/>
      <c r="D31" s="41">
        <f>B31*100/N34</f>
        <v>66.66666666666667</v>
      </c>
      <c r="E31" s="41"/>
      <c r="F31" s="41">
        <v>2</v>
      </c>
      <c r="G31" s="41"/>
      <c r="H31" s="41">
        <f>F31*100/N34</f>
        <v>9.523809523809524</v>
      </c>
      <c r="I31" s="41"/>
      <c r="J31" s="41">
        <v>1</v>
      </c>
      <c r="K31" s="41"/>
      <c r="L31" s="41">
        <f>J31*100/N34</f>
        <v>4.761904761904762</v>
      </c>
      <c r="M31" s="41"/>
      <c r="N31" s="41">
        <f>B31+F31+J31</f>
        <v>17</v>
      </c>
      <c r="P31" s="41">
        <f>N31*100/N34</f>
        <v>80.95238095238095</v>
      </c>
    </row>
    <row r="32" spans="1:16" ht="12.75">
      <c r="A32" s="6" t="s">
        <v>55</v>
      </c>
      <c r="B32" s="41">
        <v>3</v>
      </c>
      <c r="C32" s="41"/>
      <c r="D32" s="41">
        <f>B32*100/N34</f>
        <v>14.285714285714286</v>
      </c>
      <c r="E32" s="41"/>
      <c r="F32" s="41">
        <v>0</v>
      </c>
      <c r="G32" s="41"/>
      <c r="H32" s="41">
        <f>F32*100/N34</f>
        <v>0</v>
      </c>
      <c r="I32" s="41"/>
      <c r="J32" s="41">
        <v>1</v>
      </c>
      <c r="K32" s="41"/>
      <c r="L32" s="41">
        <f>J32*100/N34</f>
        <v>4.761904761904762</v>
      </c>
      <c r="M32" s="41"/>
      <c r="N32" s="41">
        <f>B32+F32+J32</f>
        <v>4</v>
      </c>
      <c r="P32" s="41">
        <f>N32*100/N34</f>
        <v>19.047619047619047</v>
      </c>
    </row>
    <row r="33" spans="1:16" ht="12.75">
      <c r="A33" s="6" t="s">
        <v>56</v>
      </c>
      <c r="B33" s="41">
        <v>0</v>
      </c>
      <c r="C33" s="41"/>
      <c r="D33" s="41">
        <f>B33*100/N34</f>
        <v>0</v>
      </c>
      <c r="E33" s="41"/>
      <c r="F33" s="41">
        <v>0</v>
      </c>
      <c r="G33" s="41"/>
      <c r="H33" s="41">
        <f>F33*100/N34</f>
        <v>0</v>
      </c>
      <c r="I33" s="41"/>
      <c r="J33" s="41">
        <v>0</v>
      </c>
      <c r="K33" s="41"/>
      <c r="L33" s="41">
        <f>J33*100/N34</f>
        <v>0</v>
      </c>
      <c r="M33" s="41"/>
      <c r="N33" s="41">
        <f>B33+F33+J33</f>
        <v>0</v>
      </c>
      <c r="P33" s="41">
        <f>N33*100/N34</f>
        <v>0</v>
      </c>
    </row>
    <row r="34" spans="1:16" s="54" customFormat="1" ht="18" customHeight="1">
      <c r="A34" s="13" t="s">
        <v>139</v>
      </c>
      <c r="B34" s="53">
        <f>SUM(B31:B33)</f>
        <v>17</v>
      </c>
      <c r="C34" s="53"/>
      <c r="D34" s="53">
        <f>SUM(D31:D33)</f>
        <v>80.95238095238096</v>
      </c>
      <c r="E34" s="53"/>
      <c r="F34" s="53">
        <f>SUM(F31:F33)</f>
        <v>2</v>
      </c>
      <c r="G34" s="53"/>
      <c r="H34" s="53">
        <f>SUM(H31:H33)</f>
        <v>9.523809523809524</v>
      </c>
      <c r="I34" s="53"/>
      <c r="J34" s="53">
        <f>SUM(J31:J33)</f>
        <v>2</v>
      </c>
      <c r="K34" s="53"/>
      <c r="L34" s="53">
        <f>SUM(L31:L33)</f>
        <v>9.523809523809524</v>
      </c>
      <c r="M34" s="53"/>
      <c r="N34" s="41">
        <f>B34+F34+J34</f>
        <v>21</v>
      </c>
      <c r="P34" s="53">
        <f>N34*100/N34</f>
        <v>100</v>
      </c>
    </row>
    <row r="35" spans="2:13" s="11" customFormat="1" ht="11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s="2" customFormat="1" ht="12.75">
      <c r="A36" s="8" t="s">
        <v>57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6" t="s">
        <v>136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6" ht="12.75">
      <c r="A38" s="6" t="s">
        <v>54</v>
      </c>
      <c r="B38" s="41">
        <v>131</v>
      </c>
      <c r="C38" s="41"/>
      <c r="D38" s="41">
        <f>B38*100/N41</f>
        <v>78.44311377245509</v>
      </c>
      <c r="E38" s="41"/>
      <c r="F38" s="41">
        <v>11</v>
      </c>
      <c r="G38" s="41"/>
      <c r="H38" s="41">
        <f>F38*100/N41</f>
        <v>6.586826347305389</v>
      </c>
      <c r="I38" s="41"/>
      <c r="J38" s="41">
        <v>4</v>
      </c>
      <c r="K38" s="41"/>
      <c r="L38" s="41">
        <f>J38*100/N41</f>
        <v>2.395209580838323</v>
      </c>
      <c r="M38" s="41"/>
      <c r="N38" s="41">
        <f>B38+F38+J38</f>
        <v>146</v>
      </c>
      <c r="P38" s="41">
        <f>N38*100/N41</f>
        <v>87.42514970059881</v>
      </c>
    </row>
    <row r="39" spans="1:16" ht="12.75">
      <c r="A39" s="6" t="s">
        <v>55</v>
      </c>
      <c r="B39" s="41">
        <v>16</v>
      </c>
      <c r="C39" s="41"/>
      <c r="D39" s="41">
        <f>B39*100/N41</f>
        <v>9.580838323353293</v>
      </c>
      <c r="E39" s="41"/>
      <c r="F39" s="41">
        <v>3</v>
      </c>
      <c r="G39" s="41"/>
      <c r="H39" s="41">
        <f>F39*100/N41</f>
        <v>1.7964071856287425</v>
      </c>
      <c r="I39" s="41"/>
      <c r="J39" s="41">
        <v>0</v>
      </c>
      <c r="K39" s="41"/>
      <c r="L39" s="41">
        <f>J39*100/N41</f>
        <v>0</v>
      </c>
      <c r="M39" s="41"/>
      <c r="N39" s="41">
        <f>B39+F39+J39</f>
        <v>19</v>
      </c>
      <c r="P39" s="41">
        <f>N39*100/N41</f>
        <v>11.377245508982035</v>
      </c>
    </row>
    <row r="40" spans="1:16" ht="12.75">
      <c r="A40" s="6" t="s">
        <v>56</v>
      </c>
      <c r="B40" s="41">
        <v>2</v>
      </c>
      <c r="C40" s="41"/>
      <c r="D40" s="41">
        <f>B40*100/N41</f>
        <v>1.1976047904191616</v>
      </c>
      <c r="E40" s="41"/>
      <c r="F40" s="41">
        <v>0</v>
      </c>
      <c r="G40" s="41"/>
      <c r="H40" s="41">
        <f>F40*100/N41</f>
        <v>0</v>
      </c>
      <c r="I40" s="41"/>
      <c r="J40" s="41">
        <v>0</v>
      </c>
      <c r="K40" s="41"/>
      <c r="L40" s="41">
        <f>J40*100/N41</f>
        <v>0</v>
      </c>
      <c r="M40" s="41"/>
      <c r="N40" s="41">
        <f>B40+F40+J40</f>
        <v>2</v>
      </c>
      <c r="P40" s="41">
        <f>N40*100/N41</f>
        <v>1.1976047904191616</v>
      </c>
    </row>
    <row r="41" spans="1:16" s="54" customFormat="1" ht="18" customHeight="1">
      <c r="A41" s="13" t="s">
        <v>138</v>
      </c>
      <c r="B41" s="53">
        <f>SUM(B38:B40)</f>
        <v>149</v>
      </c>
      <c r="C41" s="53"/>
      <c r="D41" s="53">
        <f>SUM(D38:D40)</f>
        <v>89.22155688622755</v>
      </c>
      <c r="E41" s="53"/>
      <c r="F41" s="53">
        <f>SUM(F38:F40)</f>
        <v>14</v>
      </c>
      <c r="G41" s="53"/>
      <c r="H41" s="53">
        <f>SUM(H38:H40)</f>
        <v>8.383233532934131</v>
      </c>
      <c r="I41" s="53"/>
      <c r="J41" s="53">
        <f>SUM(J38:J40)</f>
        <v>4</v>
      </c>
      <c r="K41" s="53"/>
      <c r="L41" s="53">
        <f>SUM(L38:L40)</f>
        <v>2.395209580838323</v>
      </c>
      <c r="M41" s="53"/>
      <c r="N41" s="41">
        <f>B41+F41+J41</f>
        <v>167</v>
      </c>
      <c r="P41" s="53">
        <f>N41*100/N41</f>
        <v>100</v>
      </c>
    </row>
    <row r="42" spans="2:13" s="11" customFormat="1" ht="11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s="2" customFormat="1" ht="12.75">
      <c r="A43" s="8" t="s">
        <v>53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6" t="s">
        <v>136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6" ht="12.75">
      <c r="A45" s="6" t="s">
        <v>54</v>
      </c>
      <c r="B45" s="41">
        <f>B17+B24+B31+B38</f>
        <v>215</v>
      </c>
      <c r="C45" s="41"/>
      <c r="D45" s="41">
        <f>B45*100/N48</f>
        <v>73.37883959044369</v>
      </c>
      <c r="E45" s="41"/>
      <c r="F45" s="41">
        <f>F17+F24+F31+F38</f>
        <v>19</v>
      </c>
      <c r="G45" s="41"/>
      <c r="H45" s="41">
        <f>F45*100/N48</f>
        <v>6.484641638225256</v>
      </c>
      <c r="I45" s="41"/>
      <c r="J45" s="41">
        <f>J17+J24+J31+J38</f>
        <v>8</v>
      </c>
      <c r="K45" s="41"/>
      <c r="L45" s="41">
        <f>J45*100/N48</f>
        <v>2.7303754266211606</v>
      </c>
      <c r="M45" s="41"/>
      <c r="N45" s="41">
        <f>B45+F45+J45</f>
        <v>242</v>
      </c>
      <c r="P45" s="41">
        <f>N45*100/N48</f>
        <v>82.5938566552901</v>
      </c>
    </row>
    <row r="46" spans="1:16" ht="12.75">
      <c r="A46" s="6" t="s">
        <v>55</v>
      </c>
      <c r="B46" s="41">
        <f>B18+B25+B32+B39</f>
        <v>37</v>
      </c>
      <c r="C46" s="41"/>
      <c r="D46" s="41">
        <f>B46*100/N48</f>
        <v>12.627986348122867</v>
      </c>
      <c r="E46" s="41"/>
      <c r="F46" s="41">
        <f>F18+F25+F32+F39</f>
        <v>6</v>
      </c>
      <c r="G46" s="41"/>
      <c r="H46" s="41">
        <f>F46*100/N48</f>
        <v>2.04778156996587</v>
      </c>
      <c r="I46" s="41"/>
      <c r="J46" s="41">
        <f>J18+J25+J32+J39</f>
        <v>1</v>
      </c>
      <c r="K46" s="41"/>
      <c r="L46" s="41">
        <f>J46*100/N48</f>
        <v>0.3412969283276451</v>
      </c>
      <c r="M46" s="41"/>
      <c r="N46" s="41">
        <f>B46+F46+J46</f>
        <v>44</v>
      </c>
      <c r="P46" s="41">
        <f>N46*100/N48</f>
        <v>15.017064846416382</v>
      </c>
    </row>
    <row r="47" spans="1:16" ht="12.75">
      <c r="A47" s="6" t="s">
        <v>56</v>
      </c>
      <c r="B47" s="41">
        <f>B19+B26+B33+B40</f>
        <v>5</v>
      </c>
      <c r="C47" s="41"/>
      <c r="D47" s="41">
        <f>B47*100/N48</f>
        <v>1.7064846416382253</v>
      </c>
      <c r="E47" s="41"/>
      <c r="F47" s="41">
        <f>F19+F26+F33+F40</f>
        <v>1</v>
      </c>
      <c r="G47" s="41"/>
      <c r="H47" s="41">
        <f>F47*100/N48</f>
        <v>0.3412969283276451</v>
      </c>
      <c r="I47" s="41"/>
      <c r="J47" s="41">
        <f>J19+J26+J33+J40</f>
        <v>1</v>
      </c>
      <c r="K47" s="41"/>
      <c r="L47" s="41">
        <f>J47*100/N48</f>
        <v>0.3412969283276451</v>
      </c>
      <c r="M47" s="41"/>
      <c r="N47" s="41">
        <f>B47+F47+J47</f>
        <v>7</v>
      </c>
      <c r="P47" s="41">
        <f>N47*100/N48</f>
        <v>2.3890784982935154</v>
      </c>
    </row>
    <row r="48" spans="1:16" s="54" customFormat="1" ht="18" customHeight="1">
      <c r="A48" s="13" t="s">
        <v>138</v>
      </c>
      <c r="B48" s="53">
        <f>B20+B27+B34+B41</f>
        <v>257</v>
      </c>
      <c r="C48" s="53"/>
      <c r="D48" s="53">
        <f>SUM(D45:D47)</f>
        <v>87.71331058020478</v>
      </c>
      <c r="E48" s="53"/>
      <c r="F48" s="53">
        <f>F20+F27+F34+F41</f>
        <v>26</v>
      </c>
      <c r="G48" s="53"/>
      <c r="H48" s="53">
        <f>SUM(H45:H47)</f>
        <v>8.873720136518772</v>
      </c>
      <c r="I48" s="53"/>
      <c r="J48" s="53">
        <f>J20+J27+J34+J41</f>
        <v>10</v>
      </c>
      <c r="K48" s="53"/>
      <c r="L48" s="53">
        <f>SUM(L45:L47)</f>
        <v>3.412969283276451</v>
      </c>
      <c r="M48" s="53"/>
      <c r="N48" s="41">
        <f>B48+F48+J48</f>
        <v>293</v>
      </c>
      <c r="P48" s="53">
        <f>N48*100/N48</f>
        <v>100</v>
      </c>
    </row>
    <row r="49" spans="1:16" s="11" customFormat="1" ht="11.25">
      <c r="A49" s="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9"/>
      <c r="O49" s="9"/>
      <c r="P49" s="9"/>
    </row>
    <row r="50" spans="2:13" ht="12.7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2:13" ht="12.7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12.7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ht="12.7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2:13" ht="12.7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2:13" ht="12.7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2:13" ht="12.7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2.7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60" s="54" customFormat="1" ht="12.75"/>
    <row r="61" spans="10:13" ht="12.75">
      <c r="J61" s="26"/>
      <c r="K61" s="26"/>
      <c r="L61" s="26"/>
      <c r="M61" s="26"/>
    </row>
    <row r="62" spans="10:13" ht="12.75">
      <c r="J62" s="26"/>
      <c r="K62" s="26"/>
      <c r="L62" s="26"/>
      <c r="M62" s="26"/>
    </row>
  </sheetData>
  <sheetProtection password="DE4F" sheet="1" objects="1" scenarios="1"/>
  <printOptions/>
  <pageMargins left="0.5118110236220472" right="0.4330708661417323" top="0.5905511811023623" bottom="0.62992125984251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7"/>
  <dimension ref="A1:Q141"/>
  <sheetViews>
    <sheetView showGridLines="0" workbookViewId="0" topLeftCell="A1">
      <selection activeCell="A65" sqref="A65"/>
    </sheetView>
  </sheetViews>
  <sheetFormatPr defaultColWidth="9.140625" defaultRowHeight="12.75"/>
  <cols>
    <col min="1" max="1" width="30.00390625" style="0" customWidth="1"/>
    <col min="2" max="2" width="13.7109375" style="12" customWidth="1"/>
    <col min="3" max="3" width="4.00390625" style="0" customWidth="1"/>
    <col min="4" max="4" width="4.28125" style="0" customWidth="1"/>
    <col min="5" max="5" width="4.421875" style="0" customWidth="1"/>
    <col min="6" max="6" width="1.421875" style="0" customWidth="1"/>
    <col min="7" max="7" width="3.140625" style="0" customWidth="1"/>
    <col min="8" max="8" width="3.7109375" style="0" customWidth="1"/>
    <col min="9" max="9" width="3.421875" style="0" customWidth="1"/>
    <col min="10" max="10" width="4.140625" style="0" customWidth="1"/>
    <col min="11" max="11" width="3.421875" style="0" customWidth="1"/>
    <col min="12" max="12" width="2.7109375" style="0" customWidth="1"/>
    <col min="13" max="13" width="4.140625" style="0" customWidth="1"/>
    <col min="14" max="14" width="2.8515625" style="0" customWidth="1"/>
    <col min="15" max="15" width="4.57421875" style="0" customWidth="1"/>
    <col min="16" max="16" width="2.57421875" style="0" customWidth="1"/>
    <col min="17" max="17" width="3.8515625" style="0" customWidth="1"/>
  </cols>
  <sheetData>
    <row r="1" spans="1:13" ht="18">
      <c r="A1" s="66"/>
      <c r="B1" s="17"/>
      <c r="C1" s="18"/>
      <c r="D1" s="18"/>
      <c r="M1" s="66" t="s">
        <v>148</v>
      </c>
    </row>
    <row r="2" ht="6" customHeight="1"/>
    <row r="3" spans="1:2" s="2" customFormat="1" ht="12.75">
      <c r="A3" s="2" t="s">
        <v>268</v>
      </c>
      <c r="B3" s="12"/>
    </row>
    <row r="4" spans="1:2" s="2" customFormat="1" ht="12.75">
      <c r="A4" s="2" t="s">
        <v>278</v>
      </c>
      <c r="B4" s="12"/>
    </row>
    <row r="5" s="2" customFormat="1" ht="12.75">
      <c r="A5" s="2" t="s">
        <v>291</v>
      </c>
    </row>
    <row r="6" spans="1:16" s="59" customFormat="1" ht="8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3" s="6" customFormat="1" ht="11.25">
      <c r="A7" s="6" t="s">
        <v>231</v>
      </c>
      <c r="B7" s="6" t="s">
        <v>74</v>
      </c>
      <c r="C7" s="10" t="s">
        <v>97</v>
      </c>
      <c r="D7" s="10"/>
      <c r="E7" s="10"/>
      <c r="F7" s="10"/>
      <c r="G7" s="10"/>
      <c r="H7" s="10"/>
      <c r="I7" s="10"/>
      <c r="J7" s="10"/>
      <c r="K7" s="10"/>
      <c r="M7" s="6" t="s">
        <v>72</v>
      </c>
    </row>
    <row r="8" spans="1:10" s="6" customFormat="1" ht="11.25">
      <c r="A8" s="6" t="s">
        <v>75</v>
      </c>
      <c r="C8" s="5" t="s">
        <v>69</v>
      </c>
      <c r="D8" s="5"/>
      <c r="E8" s="5"/>
      <c r="F8" s="5"/>
      <c r="G8" s="5"/>
      <c r="H8" s="5" t="s">
        <v>71</v>
      </c>
      <c r="I8" s="5"/>
      <c r="J8" s="5"/>
    </row>
    <row r="9" spans="1:16" s="6" customFormat="1" ht="11.25">
      <c r="A9" s="6" t="s">
        <v>42</v>
      </c>
      <c r="C9" s="7" t="s">
        <v>68</v>
      </c>
      <c r="D9" s="7"/>
      <c r="E9" s="7"/>
      <c r="F9" s="7"/>
      <c r="G9" s="5"/>
      <c r="H9" s="7" t="s">
        <v>70</v>
      </c>
      <c r="I9" s="7"/>
      <c r="J9" s="7"/>
      <c r="K9" s="7"/>
      <c r="L9" s="5"/>
      <c r="M9" s="7"/>
      <c r="N9" s="7"/>
      <c r="O9" s="7"/>
      <c r="P9" s="7"/>
    </row>
    <row r="10" spans="1:16" s="6" customFormat="1" ht="11.25">
      <c r="A10" s="7"/>
      <c r="B10" s="7"/>
      <c r="C10" s="7" t="s">
        <v>73</v>
      </c>
      <c r="D10" s="7"/>
      <c r="E10" s="7" t="s">
        <v>33</v>
      </c>
      <c r="F10" s="7"/>
      <c r="G10" s="7"/>
      <c r="H10" s="7" t="s">
        <v>73</v>
      </c>
      <c r="I10" s="7"/>
      <c r="J10" s="7" t="s">
        <v>33</v>
      </c>
      <c r="K10" s="7"/>
      <c r="L10" s="7"/>
      <c r="M10" s="7" t="s">
        <v>73</v>
      </c>
      <c r="N10" s="7"/>
      <c r="O10" s="7" t="s">
        <v>33</v>
      </c>
      <c r="P10" s="7"/>
    </row>
    <row r="11" spans="1:9" s="6" customFormat="1" ht="3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s="8" customFormat="1" ht="10.5">
      <c r="A12" s="16" t="s">
        <v>44</v>
      </c>
      <c r="C12" s="16"/>
      <c r="D12" s="16"/>
      <c r="E12" s="16"/>
      <c r="F12" s="16"/>
      <c r="G12" s="16"/>
      <c r="H12" s="16"/>
      <c r="I12" s="16"/>
    </row>
    <row r="13" spans="1:15" s="6" customFormat="1" ht="11.25">
      <c r="A13" s="6" t="s">
        <v>234</v>
      </c>
      <c r="B13" s="5" t="s">
        <v>65</v>
      </c>
      <c r="C13" s="33">
        <v>170</v>
      </c>
      <c r="D13" s="33"/>
      <c r="E13" s="33">
        <f>C13*100/C16</f>
        <v>82.1256038647343</v>
      </c>
      <c r="F13" s="33"/>
      <c r="G13" s="33"/>
      <c r="H13" s="33">
        <v>26</v>
      </c>
      <c r="J13" s="33">
        <f>H13*100/H16</f>
        <v>81.25</v>
      </c>
      <c r="K13" s="33"/>
      <c r="L13" s="33"/>
      <c r="M13" s="33">
        <f>C13+H13</f>
        <v>196</v>
      </c>
      <c r="N13" s="33"/>
      <c r="O13" s="33">
        <f>M13*100/M16</f>
        <v>82.00836820083683</v>
      </c>
    </row>
    <row r="14" spans="1:15" s="6" customFormat="1" ht="11.25">
      <c r="A14" s="6" t="s">
        <v>61</v>
      </c>
      <c r="B14" s="6" t="s">
        <v>66</v>
      </c>
      <c r="C14" s="33">
        <v>24</v>
      </c>
      <c r="D14" s="33"/>
      <c r="E14" s="33">
        <f>C14*100/C16</f>
        <v>11.594202898550725</v>
      </c>
      <c r="F14" s="33"/>
      <c r="G14" s="33"/>
      <c r="H14" s="33">
        <v>6</v>
      </c>
      <c r="J14" s="33">
        <f>H14*100/H16</f>
        <v>18.75</v>
      </c>
      <c r="K14" s="33"/>
      <c r="L14" s="33"/>
      <c r="M14" s="33">
        <f>C14+H14</f>
        <v>30</v>
      </c>
      <c r="N14" s="33"/>
      <c r="O14" s="33">
        <f>M14*100/M16</f>
        <v>12.552301255230125</v>
      </c>
    </row>
    <row r="15" spans="2:15" s="5" customFormat="1" ht="11.25">
      <c r="B15" s="5" t="s">
        <v>67</v>
      </c>
      <c r="C15" s="40">
        <v>13</v>
      </c>
      <c r="D15" s="40"/>
      <c r="E15" s="40">
        <f>C15*100/C16</f>
        <v>6.280193236714976</v>
      </c>
      <c r="F15" s="40"/>
      <c r="G15" s="40"/>
      <c r="H15" s="40">
        <v>0</v>
      </c>
      <c r="J15" s="40">
        <f>H15*100/H16</f>
        <v>0</v>
      </c>
      <c r="K15" s="40"/>
      <c r="L15" s="40"/>
      <c r="M15" s="40">
        <f>C15+H15</f>
        <v>13</v>
      </c>
      <c r="N15" s="40"/>
      <c r="O15" s="40">
        <f>M15*100/M16</f>
        <v>5.439330543933054</v>
      </c>
    </row>
    <row r="16" spans="2:15" s="5" customFormat="1" ht="11.25">
      <c r="B16" s="5" t="s">
        <v>60</v>
      </c>
      <c r="C16" s="40">
        <f>SUM(C13:C15)</f>
        <v>207</v>
      </c>
      <c r="D16" s="40"/>
      <c r="E16" s="40">
        <f>SUM(E13:E15)</f>
        <v>100</v>
      </c>
      <c r="F16" s="40"/>
      <c r="G16" s="40"/>
      <c r="H16" s="40">
        <f>SUM(H13:H15)</f>
        <v>32</v>
      </c>
      <c r="J16" s="40">
        <f>SUM(J13:J15)</f>
        <v>100</v>
      </c>
      <c r="K16" s="40"/>
      <c r="L16" s="40"/>
      <c r="M16" s="40">
        <f>SUM(M13:M15)</f>
        <v>239</v>
      </c>
      <c r="N16" s="40"/>
      <c r="O16" s="40">
        <f>SUM(O13:O15)</f>
        <v>100</v>
      </c>
    </row>
    <row r="17" spans="3:15" s="6" customFormat="1" ht="7.5" customHeight="1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s="6" customFormat="1" ht="11.25">
      <c r="A18" s="6" t="s">
        <v>235</v>
      </c>
      <c r="B18" s="5" t="s">
        <v>65</v>
      </c>
      <c r="C18" s="33">
        <v>148</v>
      </c>
      <c r="D18" s="33"/>
      <c r="E18" s="33">
        <f>C18*100/C21</f>
        <v>85.05747126436782</v>
      </c>
      <c r="F18" s="33"/>
      <c r="G18" s="33"/>
      <c r="H18" s="33">
        <v>22</v>
      </c>
      <c r="I18" s="33"/>
      <c r="J18" s="33">
        <f>H18*100/H21</f>
        <v>91.66666666666667</v>
      </c>
      <c r="K18" s="33"/>
      <c r="L18" s="33"/>
      <c r="M18" s="33">
        <f>C18+H18</f>
        <v>170</v>
      </c>
      <c r="N18" s="33"/>
      <c r="O18" s="33">
        <f>M18*100/M21</f>
        <v>85.85858585858585</v>
      </c>
    </row>
    <row r="19" spans="1:15" s="6" customFormat="1" ht="11.25">
      <c r="A19" s="6" t="s">
        <v>46</v>
      </c>
      <c r="B19" s="6" t="s">
        <v>66</v>
      </c>
      <c r="C19" s="33">
        <v>25</v>
      </c>
      <c r="D19" s="33"/>
      <c r="E19" s="33">
        <f>C19*100/C21</f>
        <v>14.367816091954023</v>
      </c>
      <c r="F19" s="33"/>
      <c r="G19" s="33"/>
      <c r="H19" s="33">
        <v>2</v>
      </c>
      <c r="I19" s="33"/>
      <c r="J19" s="33">
        <f>H19*100/H21</f>
        <v>8.333333333333334</v>
      </c>
      <c r="K19" s="33"/>
      <c r="L19" s="33"/>
      <c r="M19" s="33">
        <f>C19+H19</f>
        <v>27</v>
      </c>
      <c r="N19" s="33"/>
      <c r="O19" s="33">
        <f>M19*100/M21</f>
        <v>13.636363636363637</v>
      </c>
    </row>
    <row r="20" spans="2:15" s="6" customFormat="1" ht="11.25">
      <c r="B20" s="6" t="s">
        <v>67</v>
      </c>
      <c r="C20" s="33">
        <v>1</v>
      </c>
      <c r="D20" s="33"/>
      <c r="E20" s="33">
        <f>C20*100/C21</f>
        <v>0.5747126436781609</v>
      </c>
      <c r="F20" s="33"/>
      <c r="G20" s="33"/>
      <c r="H20" s="33">
        <v>0</v>
      </c>
      <c r="I20" s="33"/>
      <c r="J20" s="33">
        <f>H20*100/H21</f>
        <v>0</v>
      </c>
      <c r="K20" s="33"/>
      <c r="L20" s="33"/>
      <c r="M20" s="33">
        <f>C20+H20</f>
        <v>1</v>
      </c>
      <c r="N20" s="33"/>
      <c r="O20" s="33">
        <f>M20*100/M21</f>
        <v>0.5050505050505051</v>
      </c>
    </row>
    <row r="21" spans="2:15" s="5" customFormat="1" ht="11.25">
      <c r="B21" s="5" t="s">
        <v>60</v>
      </c>
      <c r="C21" s="40">
        <f>SUM(C18:C20)</f>
        <v>174</v>
      </c>
      <c r="D21" s="40"/>
      <c r="E21" s="40">
        <f>SUM(E18:E20)</f>
        <v>100</v>
      </c>
      <c r="F21" s="40"/>
      <c r="G21" s="40"/>
      <c r="H21" s="40">
        <f>SUM(H18:H20)</f>
        <v>24</v>
      </c>
      <c r="I21" s="40"/>
      <c r="J21" s="40">
        <f>SUM(J18:J20)</f>
        <v>100</v>
      </c>
      <c r="K21" s="40"/>
      <c r="L21" s="40"/>
      <c r="M21" s="40">
        <f>SUM(M18:M20)</f>
        <v>198</v>
      </c>
      <c r="N21" s="40"/>
      <c r="O21" s="40">
        <f>SUM(O18:O20)</f>
        <v>100</v>
      </c>
    </row>
    <row r="22" spans="1:16" s="6" customFormat="1" ht="3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ht="3" customHeight="1"/>
    <row r="24" spans="1:15" s="8" customFormat="1" ht="11.25">
      <c r="A24" s="16" t="s">
        <v>43</v>
      </c>
      <c r="B24" s="5"/>
      <c r="C24" s="47"/>
      <c r="D24" s="47"/>
      <c r="E24" s="47"/>
      <c r="F24" s="47"/>
      <c r="G24" s="47"/>
      <c r="H24" s="47"/>
      <c r="I24" s="47"/>
      <c r="J24" s="57"/>
      <c r="K24" s="57"/>
      <c r="L24" s="57"/>
      <c r="M24" s="57"/>
      <c r="N24" s="57"/>
      <c r="O24" s="57"/>
    </row>
    <row r="25" spans="1:15" s="8" customFormat="1" ht="11.25">
      <c r="A25" s="6" t="s">
        <v>21</v>
      </c>
      <c r="B25" s="5" t="s">
        <v>65</v>
      </c>
      <c r="C25" s="33">
        <v>109</v>
      </c>
      <c r="D25" s="33"/>
      <c r="E25" s="33">
        <f>C25*100/C28</f>
        <v>86.5079365079365</v>
      </c>
      <c r="F25" s="33"/>
      <c r="G25" s="33"/>
      <c r="H25" s="33">
        <v>21</v>
      </c>
      <c r="I25" s="6"/>
      <c r="J25" s="33">
        <f>H25*100/H28</f>
        <v>77.77777777777777</v>
      </c>
      <c r="K25" s="33"/>
      <c r="L25" s="33"/>
      <c r="M25" s="33">
        <f>C25+H25</f>
        <v>130</v>
      </c>
      <c r="N25" s="33"/>
      <c r="O25" s="33">
        <f>M25*100/M28</f>
        <v>84.9673202614379</v>
      </c>
    </row>
    <row r="26" spans="1:15" s="8" customFormat="1" ht="11.25">
      <c r="A26" s="6" t="s">
        <v>22</v>
      </c>
      <c r="B26" s="6" t="s">
        <v>66</v>
      </c>
      <c r="C26" s="33">
        <v>14</v>
      </c>
      <c r="D26" s="33"/>
      <c r="E26" s="33">
        <f>C26*100/C28</f>
        <v>11.11111111111111</v>
      </c>
      <c r="F26" s="33"/>
      <c r="G26" s="33"/>
      <c r="H26" s="33">
        <v>3</v>
      </c>
      <c r="I26" s="6"/>
      <c r="J26" s="33">
        <f>H26*100/H28</f>
        <v>11.11111111111111</v>
      </c>
      <c r="K26" s="33"/>
      <c r="L26" s="33"/>
      <c r="M26" s="33">
        <f>C26+H26</f>
        <v>17</v>
      </c>
      <c r="N26" s="33"/>
      <c r="O26" s="33">
        <f>M26*100/M28</f>
        <v>11.11111111111111</v>
      </c>
    </row>
    <row r="27" spans="1:15" s="8" customFormat="1" ht="11.25">
      <c r="A27" s="6" t="s">
        <v>23</v>
      </c>
      <c r="B27" s="6" t="s">
        <v>67</v>
      </c>
      <c r="C27" s="40">
        <v>3</v>
      </c>
      <c r="D27" s="40"/>
      <c r="E27" s="40">
        <f>C27*100/C28</f>
        <v>2.380952380952381</v>
      </c>
      <c r="F27" s="40"/>
      <c r="G27" s="40"/>
      <c r="H27" s="40">
        <v>3</v>
      </c>
      <c r="I27" s="5"/>
      <c r="J27" s="40">
        <f>H27*100/H28</f>
        <v>11.11111111111111</v>
      </c>
      <c r="K27" s="40"/>
      <c r="L27" s="40"/>
      <c r="M27" s="40">
        <f>C27+H27</f>
        <v>6</v>
      </c>
      <c r="N27" s="40"/>
      <c r="O27" s="40">
        <f>M27*100/M28</f>
        <v>3.9215686274509802</v>
      </c>
    </row>
    <row r="28" spans="1:15" s="8" customFormat="1" ht="11.25">
      <c r="A28" s="6"/>
      <c r="B28" s="6" t="s">
        <v>60</v>
      </c>
      <c r="C28" s="40">
        <f>SUM(C25:C27)</f>
        <v>126</v>
      </c>
      <c r="D28" s="40"/>
      <c r="E28" s="40">
        <f>SUM(E25:E27)</f>
        <v>100</v>
      </c>
      <c r="F28" s="40"/>
      <c r="G28" s="40"/>
      <c r="H28" s="40">
        <f>SUM(H25:H27)</f>
        <v>27</v>
      </c>
      <c r="I28" s="5"/>
      <c r="J28" s="40">
        <f>SUM(J25:J27)</f>
        <v>100</v>
      </c>
      <c r="K28" s="40"/>
      <c r="L28" s="40"/>
      <c r="M28" s="40">
        <f>SUM(M25:M27)</f>
        <v>153</v>
      </c>
      <c r="N28" s="40"/>
      <c r="O28" s="40">
        <f>SUM(O25:O27)</f>
        <v>100</v>
      </c>
    </row>
    <row r="29" spans="3:15" s="6" customFormat="1" ht="7.5" customHeigh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s="6" customFormat="1" ht="11.25">
      <c r="A30" s="6" t="s">
        <v>236</v>
      </c>
      <c r="B30" s="5" t="s">
        <v>65</v>
      </c>
      <c r="C30" s="33">
        <v>183</v>
      </c>
      <c r="D30" s="33"/>
      <c r="E30" s="33">
        <f>C30*100/C33</f>
        <v>84.33179723502305</v>
      </c>
      <c r="F30" s="33"/>
      <c r="G30" s="33"/>
      <c r="H30" s="33">
        <v>26</v>
      </c>
      <c r="J30" s="33">
        <f>H30*100/H33</f>
        <v>74.28571428571429</v>
      </c>
      <c r="K30" s="33"/>
      <c r="L30" s="33"/>
      <c r="M30" s="33">
        <f>C30+H30</f>
        <v>209</v>
      </c>
      <c r="N30" s="33"/>
      <c r="O30" s="33">
        <f>M30*100/M33</f>
        <v>82.93650793650794</v>
      </c>
    </row>
    <row r="31" spans="1:15" s="6" customFormat="1" ht="11.25">
      <c r="A31" s="6" t="s">
        <v>83</v>
      </c>
      <c r="B31" s="6" t="s">
        <v>66</v>
      </c>
      <c r="C31" s="33">
        <v>26</v>
      </c>
      <c r="D31" s="33"/>
      <c r="E31" s="33">
        <f>C31*100/C33</f>
        <v>11.981566820276498</v>
      </c>
      <c r="F31" s="33"/>
      <c r="G31" s="33"/>
      <c r="H31" s="33">
        <v>6</v>
      </c>
      <c r="J31" s="33">
        <f>H31*100/H33</f>
        <v>17.142857142857142</v>
      </c>
      <c r="K31" s="33"/>
      <c r="L31" s="33"/>
      <c r="M31" s="33">
        <f>C31+H31</f>
        <v>32</v>
      </c>
      <c r="N31" s="33"/>
      <c r="O31" s="33">
        <f>M31*100/M33</f>
        <v>12.698412698412698</v>
      </c>
    </row>
    <row r="32" spans="1:15" s="6" customFormat="1" ht="11.25">
      <c r="A32" s="6" t="s">
        <v>84</v>
      </c>
      <c r="B32" s="6" t="s">
        <v>67</v>
      </c>
      <c r="C32" s="40">
        <v>8</v>
      </c>
      <c r="D32" s="40"/>
      <c r="E32" s="40">
        <f>C32*100/C33</f>
        <v>3.686635944700461</v>
      </c>
      <c r="F32" s="40"/>
      <c r="G32" s="40"/>
      <c r="H32" s="40">
        <v>3</v>
      </c>
      <c r="I32" s="5"/>
      <c r="J32" s="40">
        <f>H32*100/H33</f>
        <v>8.571428571428571</v>
      </c>
      <c r="K32" s="40"/>
      <c r="L32" s="40"/>
      <c r="M32" s="40">
        <f>C32+H32</f>
        <v>11</v>
      </c>
      <c r="N32" s="40"/>
      <c r="O32" s="40">
        <f>M32*100/M33</f>
        <v>4.365079365079365</v>
      </c>
    </row>
    <row r="33" spans="2:15" s="6" customFormat="1" ht="11.25">
      <c r="B33" s="5" t="s">
        <v>60</v>
      </c>
      <c r="C33" s="40">
        <f>SUM(C30:C32)</f>
        <v>217</v>
      </c>
      <c r="D33" s="40"/>
      <c r="E33" s="40">
        <f>SUM(E30:E32)</f>
        <v>100</v>
      </c>
      <c r="F33" s="40"/>
      <c r="G33" s="40"/>
      <c r="H33" s="40">
        <f>SUM(H30:H32)</f>
        <v>35</v>
      </c>
      <c r="I33" s="5"/>
      <c r="J33" s="40">
        <f>SUM(J30:J32)</f>
        <v>100</v>
      </c>
      <c r="K33" s="40"/>
      <c r="L33" s="40"/>
      <c r="M33" s="40">
        <f>SUM(M30:M32)</f>
        <v>252</v>
      </c>
      <c r="N33" s="40"/>
      <c r="O33" s="40">
        <f>SUM(O30:O32)</f>
        <v>100</v>
      </c>
    </row>
    <row r="34" spans="1:16" s="6" customFormat="1" ht="3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3:15" s="6" customFormat="1" ht="3" customHeight="1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s="8" customFormat="1" ht="11.25">
      <c r="A36" s="16" t="s">
        <v>32</v>
      </c>
      <c r="B36" s="5"/>
      <c r="C36" s="47"/>
      <c r="D36" s="47"/>
      <c r="E36" s="47"/>
      <c r="F36" s="47"/>
      <c r="G36" s="47"/>
      <c r="H36" s="47"/>
      <c r="I36" s="47"/>
      <c r="J36" s="57"/>
      <c r="K36" s="57"/>
      <c r="L36" s="57"/>
      <c r="M36" s="57"/>
      <c r="N36" s="57"/>
      <c r="O36" s="57"/>
    </row>
    <row r="37" spans="1:15" s="8" customFormat="1" ht="11.25">
      <c r="A37" s="6" t="s">
        <v>284</v>
      </c>
      <c r="B37" s="5" t="s">
        <v>65</v>
      </c>
      <c r="C37" s="33">
        <v>109</v>
      </c>
      <c r="D37" s="33"/>
      <c r="E37" s="33">
        <f>C37*100/C40</f>
        <v>77.85714285714286</v>
      </c>
      <c r="F37" s="33"/>
      <c r="G37" s="33"/>
      <c r="H37" s="33">
        <v>20</v>
      </c>
      <c r="I37" s="6"/>
      <c r="J37" s="33">
        <f>H37*100/H40</f>
        <v>83.33333333333333</v>
      </c>
      <c r="K37" s="33"/>
      <c r="L37" s="33"/>
      <c r="M37" s="33">
        <f>C37+H37</f>
        <v>129</v>
      </c>
      <c r="N37" s="33"/>
      <c r="O37" s="33">
        <f>M37*100/M40</f>
        <v>78.65853658536585</v>
      </c>
    </row>
    <row r="38" spans="1:15" s="8" customFormat="1" ht="11.25">
      <c r="A38" s="6" t="s">
        <v>292</v>
      </c>
      <c r="B38" s="6" t="s">
        <v>66</v>
      </c>
      <c r="C38" s="33">
        <v>22</v>
      </c>
      <c r="D38" s="33"/>
      <c r="E38" s="33">
        <f>C38*100/C40</f>
        <v>15.714285714285714</v>
      </c>
      <c r="F38" s="33"/>
      <c r="G38" s="33"/>
      <c r="H38" s="33">
        <v>3</v>
      </c>
      <c r="I38" s="6"/>
      <c r="J38" s="33">
        <f>H38*100/H40</f>
        <v>12.5</v>
      </c>
      <c r="K38" s="33"/>
      <c r="L38" s="33"/>
      <c r="M38" s="33">
        <f>C38+H38</f>
        <v>25</v>
      </c>
      <c r="N38" s="33"/>
      <c r="O38" s="33">
        <f>M38*100/M40</f>
        <v>15.24390243902439</v>
      </c>
    </row>
    <row r="39" spans="1:15" s="8" customFormat="1" ht="11.25">
      <c r="A39" s="6" t="s">
        <v>293</v>
      </c>
      <c r="B39" s="6" t="s">
        <v>67</v>
      </c>
      <c r="C39" s="40">
        <v>9</v>
      </c>
      <c r="D39" s="40"/>
      <c r="E39" s="40">
        <f>C39*100/C40</f>
        <v>6.428571428571429</v>
      </c>
      <c r="F39" s="40"/>
      <c r="G39" s="40"/>
      <c r="H39" s="40">
        <v>1</v>
      </c>
      <c r="I39" s="5"/>
      <c r="J39" s="40">
        <f>H39*100/H40</f>
        <v>4.166666666666667</v>
      </c>
      <c r="K39" s="40"/>
      <c r="L39" s="40"/>
      <c r="M39" s="40">
        <f>C39+H39</f>
        <v>10</v>
      </c>
      <c r="N39" s="40"/>
      <c r="O39" s="40">
        <f>M39*100/M40</f>
        <v>6.097560975609756</v>
      </c>
    </row>
    <row r="40" spans="1:15" s="8" customFormat="1" ht="11.25">
      <c r="A40" s="6"/>
      <c r="B40" s="6" t="s">
        <v>60</v>
      </c>
      <c r="C40" s="40">
        <f>SUM(C37:C39)</f>
        <v>140</v>
      </c>
      <c r="D40" s="40"/>
      <c r="E40" s="40">
        <f>SUM(E37:E39)</f>
        <v>100</v>
      </c>
      <c r="F40" s="40"/>
      <c r="G40" s="40"/>
      <c r="H40" s="40">
        <f>SUM(H37:H39)</f>
        <v>24</v>
      </c>
      <c r="I40" s="5"/>
      <c r="J40" s="40">
        <f>SUM(J37:J39)</f>
        <v>100</v>
      </c>
      <c r="K40" s="40"/>
      <c r="L40" s="40"/>
      <c r="M40" s="40">
        <f>SUM(M37:M39)</f>
        <v>164</v>
      </c>
      <c r="N40" s="40"/>
      <c r="O40" s="40">
        <f>SUM(O37:O39)</f>
        <v>100</v>
      </c>
    </row>
    <row r="41" spans="1:16" s="6" customFormat="1" ht="3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3:15" s="6" customFormat="1" ht="3" customHeight="1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s="8" customFormat="1" ht="11.25">
      <c r="A43" s="16" t="s">
        <v>45</v>
      </c>
      <c r="B43" s="5"/>
      <c r="C43" s="47"/>
      <c r="D43" s="47"/>
      <c r="E43" s="47"/>
      <c r="F43" s="47"/>
      <c r="G43" s="47"/>
      <c r="H43" s="47"/>
      <c r="I43" s="47"/>
      <c r="J43" s="57"/>
      <c r="K43" s="57"/>
      <c r="L43" s="57"/>
      <c r="M43" s="57"/>
      <c r="N43" s="57"/>
      <c r="O43" s="57"/>
    </row>
    <row r="44" spans="1:15" s="6" customFormat="1" ht="11.25">
      <c r="A44" s="6" t="s">
        <v>215</v>
      </c>
      <c r="B44" s="5" t="s">
        <v>65</v>
      </c>
      <c r="C44" s="33">
        <v>187</v>
      </c>
      <c r="D44" s="33"/>
      <c r="E44" s="33">
        <f>C44*100/C47</f>
        <v>88.20754716981132</v>
      </c>
      <c r="F44" s="33"/>
      <c r="G44" s="33"/>
      <c r="H44" s="33">
        <v>35</v>
      </c>
      <c r="I44" s="33"/>
      <c r="J44" s="33">
        <f>H44*100/H47</f>
        <v>83.33333333333333</v>
      </c>
      <c r="K44" s="33"/>
      <c r="L44" s="33"/>
      <c r="M44" s="33">
        <f>C44+H44</f>
        <v>222</v>
      </c>
      <c r="N44" s="33"/>
      <c r="O44" s="33">
        <f>M44*100/M47</f>
        <v>87.4015748031496</v>
      </c>
    </row>
    <row r="45" spans="1:15" s="6" customFormat="1" ht="11.25">
      <c r="A45" s="6" t="s">
        <v>216</v>
      </c>
      <c r="B45" s="6" t="s">
        <v>66</v>
      </c>
      <c r="C45" s="33">
        <v>25</v>
      </c>
      <c r="D45" s="33"/>
      <c r="E45" s="33">
        <f>C45*100/C47</f>
        <v>11.79245283018868</v>
      </c>
      <c r="F45" s="33"/>
      <c r="G45" s="33"/>
      <c r="H45" s="33">
        <v>7</v>
      </c>
      <c r="I45" s="33"/>
      <c r="J45" s="33">
        <f>H45*100/H47</f>
        <v>16.666666666666668</v>
      </c>
      <c r="K45" s="33"/>
      <c r="L45" s="33"/>
      <c r="M45" s="33">
        <f>C45+H45</f>
        <v>32</v>
      </c>
      <c r="N45" s="33"/>
      <c r="O45" s="33">
        <f>M45*100/M47</f>
        <v>12.598425196850394</v>
      </c>
    </row>
    <row r="46" spans="1:15" s="6" customFormat="1" ht="11.25">
      <c r="A46" s="6" t="s">
        <v>24</v>
      </c>
      <c r="B46" s="6" t="s">
        <v>67</v>
      </c>
      <c r="C46" s="33">
        <v>0</v>
      </c>
      <c r="D46" s="33"/>
      <c r="E46" s="33">
        <f>C46*100/C47</f>
        <v>0</v>
      </c>
      <c r="F46" s="33"/>
      <c r="G46" s="33"/>
      <c r="H46" s="33">
        <v>0</v>
      </c>
      <c r="I46" s="33"/>
      <c r="J46" s="33">
        <f>H46*100/H47</f>
        <v>0</v>
      </c>
      <c r="K46" s="33"/>
      <c r="L46" s="33"/>
      <c r="M46" s="33">
        <f>C46+H46</f>
        <v>0</v>
      </c>
      <c r="N46" s="33"/>
      <c r="O46" s="33">
        <f>M46*100/M47</f>
        <v>0</v>
      </c>
    </row>
    <row r="47" spans="1:15" s="6" customFormat="1" ht="11.25">
      <c r="A47" s="6" t="s">
        <v>146</v>
      </c>
      <c r="B47" s="6" t="s">
        <v>60</v>
      </c>
      <c r="C47" s="33">
        <f>SUM(C44:C46)</f>
        <v>212</v>
      </c>
      <c r="D47" s="33"/>
      <c r="E47" s="33">
        <f aca="true" t="shared" si="0" ref="E47:O47">SUM(E44:E46)</f>
        <v>100</v>
      </c>
      <c r="F47" s="33"/>
      <c r="G47" s="33"/>
      <c r="H47" s="33">
        <f t="shared" si="0"/>
        <v>42</v>
      </c>
      <c r="I47" s="33"/>
      <c r="J47" s="33">
        <f t="shared" si="0"/>
        <v>100</v>
      </c>
      <c r="K47" s="33"/>
      <c r="L47" s="33"/>
      <c r="M47" s="33">
        <f t="shared" si="0"/>
        <v>254</v>
      </c>
      <c r="N47" s="33"/>
      <c r="O47" s="33">
        <f t="shared" si="0"/>
        <v>100</v>
      </c>
    </row>
    <row r="48" spans="1:15" s="6" customFormat="1" ht="3" customHeight="1">
      <c r="A48" s="3"/>
      <c r="B48" s="5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s="6" customFormat="1" ht="11.25">
      <c r="A49" s="6" t="s">
        <v>29</v>
      </c>
      <c r="B49" s="5" t="s">
        <v>65</v>
      </c>
      <c r="C49" s="33">
        <v>148</v>
      </c>
      <c r="D49" s="33"/>
      <c r="E49" s="33">
        <f>C49*100/C52</f>
        <v>75.1269035532995</v>
      </c>
      <c r="F49" s="33"/>
      <c r="G49" s="33"/>
      <c r="H49" s="33">
        <v>29</v>
      </c>
      <c r="I49" s="33"/>
      <c r="J49" s="33">
        <f>H49*100/H52</f>
        <v>69.04761904761905</v>
      </c>
      <c r="K49" s="33"/>
      <c r="L49" s="33"/>
      <c r="M49" s="33">
        <f>C49+H49</f>
        <v>177</v>
      </c>
      <c r="N49" s="33"/>
      <c r="O49" s="33">
        <f>M49*100/M52</f>
        <v>74.05857740585775</v>
      </c>
    </row>
    <row r="50" spans="1:15" s="6" customFormat="1" ht="11.25">
      <c r="A50" s="6" t="s">
        <v>217</v>
      </c>
      <c r="B50" s="6" t="s">
        <v>66</v>
      </c>
      <c r="C50" s="33">
        <v>39</v>
      </c>
      <c r="D50" s="33"/>
      <c r="E50" s="33">
        <f>C50*100/C52</f>
        <v>19.79695431472081</v>
      </c>
      <c r="F50" s="33"/>
      <c r="G50" s="33"/>
      <c r="H50" s="33">
        <v>7</v>
      </c>
      <c r="I50" s="33"/>
      <c r="J50" s="33">
        <f>H50*100/H52</f>
        <v>16.666666666666668</v>
      </c>
      <c r="K50" s="33"/>
      <c r="L50" s="33"/>
      <c r="M50" s="33">
        <f>C50+H50</f>
        <v>46</v>
      </c>
      <c r="N50" s="33"/>
      <c r="O50" s="33">
        <f>M50*100/M52</f>
        <v>19.246861924686193</v>
      </c>
    </row>
    <row r="51" spans="1:15" s="6" customFormat="1" ht="11.25">
      <c r="A51" s="6" t="s">
        <v>218</v>
      </c>
      <c r="B51" s="6" t="s">
        <v>67</v>
      </c>
      <c r="C51" s="33">
        <v>10</v>
      </c>
      <c r="D51" s="33"/>
      <c r="E51" s="33">
        <f>C51*100/C52</f>
        <v>5.0761421319796955</v>
      </c>
      <c r="F51" s="33"/>
      <c r="G51" s="33"/>
      <c r="H51" s="33">
        <v>6</v>
      </c>
      <c r="I51" s="33"/>
      <c r="J51" s="33">
        <f>H51*100/H52</f>
        <v>14.285714285714286</v>
      </c>
      <c r="K51" s="33"/>
      <c r="L51" s="33"/>
      <c r="M51" s="33">
        <f>C51+H51</f>
        <v>16</v>
      </c>
      <c r="N51" s="33"/>
      <c r="O51" s="33">
        <f>M51*100/M52</f>
        <v>6.694560669456067</v>
      </c>
    </row>
    <row r="52" spans="1:15" s="6" customFormat="1" ht="11.25">
      <c r="A52" s="6" t="s">
        <v>219</v>
      </c>
      <c r="B52" s="6" t="s">
        <v>60</v>
      </c>
      <c r="C52" s="33">
        <f>SUM(C49:C51)</f>
        <v>197</v>
      </c>
      <c r="D52" s="33"/>
      <c r="E52" s="33">
        <f aca="true" t="shared" si="1" ref="E52:O52">SUM(E49:E51)</f>
        <v>100</v>
      </c>
      <c r="F52" s="33"/>
      <c r="G52" s="33"/>
      <c r="H52" s="33">
        <f t="shared" si="1"/>
        <v>42</v>
      </c>
      <c r="I52" s="33"/>
      <c r="J52" s="33">
        <f t="shared" si="1"/>
        <v>100.00000000000001</v>
      </c>
      <c r="K52" s="33"/>
      <c r="L52" s="33"/>
      <c r="M52" s="33">
        <f t="shared" si="1"/>
        <v>239</v>
      </c>
      <c r="N52" s="33"/>
      <c r="O52" s="33">
        <f t="shared" si="1"/>
        <v>100.00000000000001</v>
      </c>
    </row>
    <row r="53" spans="1:15" s="6" customFormat="1" ht="3" customHeight="1">
      <c r="A53" s="3"/>
      <c r="B53" s="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s="6" customFormat="1" ht="11.25">
      <c r="A54" s="6" t="s">
        <v>30</v>
      </c>
      <c r="B54" s="5" t="s">
        <v>65</v>
      </c>
      <c r="C54" s="33">
        <v>158</v>
      </c>
      <c r="D54" s="33"/>
      <c r="E54" s="33">
        <f>C54*100/C57</f>
        <v>77.83251231527093</v>
      </c>
      <c r="F54" s="33"/>
      <c r="G54" s="33"/>
      <c r="H54" s="33">
        <v>28</v>
      </c>
      <c r="I54" s="33"/>
      <c r="J54" s="33">
        <f>H54*100/H57</f>
        <v>77.77777777777777</v>
      </c>
      <c r="K54" s="33"/>
      <c r="L54" s="33"/>
      <c r="M54" s="33">
        <f>C54+H54</f>
        <v>186</v>
      </c>
      <c r="N54" s="33"/>
      <c r="O54" s="33">
        <f>M54*100/M57</f>
        <v>77.82426778242677</v>
      </c>
    </row>
    <row r="55" spans="1:15" s="6" customFormat="1" ht="11.25">
      <c r="A55" s="6" t="s">
        <v>220</v>
      </c>
      <c r="B55" s="6" t="s">
        <v>66</v>
      </c>
      <c r="C55" s="33">
        <v>31</v>
      </c>
      <c r="D55" s="33"/>
      <c r="E55" s="33">
        <f>C55*100/C57</f>
        <v>15.270935960591133</v>
      </c>
      <c r="F55" s="33"/>
      <c r="G55" s="33"/>
      <c r="H55" s="33">
        <v>6</v>
      </c>
      <c r="I55" s="33"/>
      <c r="J55" s="33">
        <f>H55*100/H57</f>
        <v>16.666666666666668</v>
      </c>
      <c r="K55" s="33"/>
      <c r="L55" s="33"/>
      <c r="M55" s="33">
        <f>C55+H55</f>
        <v>37</v>
      </c>
      <c r="N55" s="33"/>
      <c r="O55" s="33">
        <f>M55*100/M57</f>
        <v>15.481171548117155</v>
      </c>
    </row>
    <row r="56" spans="1:15" s="6" customFormat="1" ht="11.25">
      <c r="A56" s="6" t="s">
        <v>221</v>
      </c>
      <c r="B56" s="6" t="s">
        <v>67</v>
      </c>
      <c r="C56" s="33">
        <v>14</v>
      </c>
      <c r="D56" s="33"/>
      <c r="E56" s="33">
        <f>C56*100/C57</f>
        <v>6.896551724137931</v>
      </c>
      <c r="F56" s="33"/>
      <c r="G56" s="33"/>
      <c r="H56" s="33">
        <v>2</v>
      </c>
      <c r="I56" s="33"/>
      <c r="J56" s="33">
        <f>H56*100/H57</f>
        <v>5.555555555555555</v>
      </c>
      <c r="K56" s="33"/>
      <c r="L56" s="33"/>
      <c r="M56" s="33">
        <f>C56+H56</f>
        <v>16</v>
      </c>
      <c r="N56" s="33"/>
      <c r="O56" s="33">
        <f>M56*100/M57</f>
        <v>6.694560669456067</v>
      </c>
    </row>
    <row r="57" spans="1:15" s="6" customFormat="1" ht="11.25">
      <c r="A57" s="6" t="s">
        <v>222</v>
      </c>
      <c r="B57" s="6" t="s">
        <v>60</v>
      </c>
      <c r="C57" s="33">
        <f>SUM(C54:C56)</f>
        <v>203</v>
      </c>
      <c r="D57" s="33"/>
      <c r="E57" s="33">
        <f aca="true" t="shared" si="2" ref="E57:O57">SUM(E54:E56)</f>
        <v>100</v>
      </c>
      <c r="F57" s="33"/>
      <c r="G57" s="33"/>
      <c r="H57" s="33">
        <f t="shared" si="2"/>
        <v>36</v>
      </c>
      <c r="I57" s="33"/>
      <c r="J57" s="33">
        <f t="shared" si="2"/>
        <v>100</v>
      </c>
      <c r="K57" s="33"/>
      <c r="L57" s="33"/>
      <c r="M57" s="33">
        <f t="shared" si="2"/>
        <v>239</v>
      </c>
      <c r="N57" s="33"/>
      <c r="O57" s="33">
        <f t="shared" si="2"/>
        <v>100</v>
      </c>
    </row>
    <row r="58" spans="1:15" s="6" customFormat="1" ht="3" customHeight="1">
      <c r="A58" s="3"/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s="6" customFormat="1" ht="11.25">
      <c r="A59" s="6" t="s">
        <v>223</v>
      </c>
      <c r="B59" s="5" t="s">
        <v>65</v>
      </c>
      <c r="C59" s="33">
        <v>160</v>
      </c>
      <c r="D59" s="33"/>
      <c r="E59" s="33">
        <f>C59*100/C62</f>
        <v>73.39449541284404</v>
      </c>
      <c r="F59" s="33"/>
      <c r="G59" s="33"/>
      <c r="H59" s="33">
        <v>27</v>
      </c>
      <c r="I59" s="33"/>
      <c r="J59" s="33">
        <f>H59*100/H62</f>
        <v>72.97297297297297</v>
      </c>
      <c r="K59" s="33"/>
      <c r="L59" s="33"/>
      <c r="M59" s="33">
        <f>C59+H59</f>
        <v>187</v>
      </c>
      <c r="N59" s="33"/>
      <c r="O59" s="33">
        <f>M59*100/M62</f>
        <v>73.33333333333333</v>
      </c>
    </row>
    <row r="60" spans="1:15" s="6" customFormat="1" ht="11.25">
      <c r="A60" s="6" t="s">
        <v>224</v>
      </c>
      <c r="B60" s="6" t="s">
        <v>66</v>
      </c>
      <c r="C60" s="33">
        <v>49</v>
      </c>
      <c r="D60" s="33"/>
      <c r="E60" s="33">
        <f>C60*100/C62</f>
        <v>22.477064220183486</v>
      </c>
      <c r="F60" s="33"/>
      <c r="G60" s="33"/>
      <c r="H60" s="33">
        <v>6</v>
      </c>
      <c r="I60" s="33"/>
      <c r="J60" s="33">
        <f>H60*100/H62</f>
        <v>16.216216216216218</v>
      </c>
      <c r="K60" s="33"/>
      <c r="L60" s="33"/>
      <c r="M60" s="33">
        <f>C60+H60</f>
        <v>55</v>
      </c>
      <c r="N60" s="33"/>
      <c r="O60" s="33">
        <f>M60*100/M62</f>
        <v>21.568627450980394</v>
      </c>
    </row>
    <row r="61" spans="1:15" s="6" customFormat="1" ht="11.25">
      <c r="A61" s="6" t="s">
        <v>225</v>
      </c>
      <c r="B61" s="6" t="s">
        <v>67</v>
      </c>
      <c r="C61" s="33">
        <v>9</v>
      </c>
      <c r="D61" s="33"/>
      <c r="E61" s="33">
        <f>C61*100/C62</f>
        <v>4.128440366972477</v>
      </c>
      <c r="F61" s="33"/>
      <c r="G61" s="33"/>
      <c r="H61" s="33">
        <v>4</v>
      </c>
      <c r="I61" s="33"/>
      <c r="J61" s="33">
        <f>H61*100/H62</f>
        <v>10.81081081081081</v>
      </c>
      <c r="K61" s="33"/>
      <c r="L61" s="33"/>
      <c r="M61" s="33">
        <f>C61+H61</f>
        <v>13</v>
      </c>
      <c r="N61" s="33"/>
      <c r="O61" s="33">
        <f>M61*100/M62</f>
        <v>5.098039215686274</v>
      </c>
    </row>
    <row r="62" spans="2:15" s="6" customFormat="1" ht="11.25">
      <c r="B62" s="6" t="s">
        <v>60</v>
      </c>
      <c r="C62" s="33">
        <f>SUM(C59:C61)</f>
        <v>218</v>
      </c>
      <c r="D62" s="33"/>
      <c r="E62" s="33">
        <f aca="true" t="shared" si="3" ref="E62:O62">SUM(E59:E61)</f>
        <v>100</v>
      </c>
      <c r="F62" s="33"/>
      <c r="G62" s="33"/>
      <c r="H62" s="33">
        <f t="shared" si="3"/>
        <v>37</v>
      </c>
      <c r="I62" s="33"/>
      <c r="J62" s="33">
        <f t="shared" si="3"/>
        <v>100</v>
      </c>
      <c r="K62" s="33"/>
      <c r="L62" s="33"/>
      <c r="M62" s="33">
        <f t="shared" si="3"/>
        <v>255</v>
      </c>
      <c r="N62" s="33"/>
      <c r="O62" s="33">
        <f t="shared" si="3"/>
        <v>100</v>
      </c>
    </row>
    <row r="63" spans="1:15" s="6" customFormat="1" ht="3" customHeight="1">
      <c r="A63" s="3"/>
      <c r="B63" s="5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s="6" customFormat="1" ht="11.25">
      <c r="A64" s="6" t="s">
        <v>280</v>
      </c>
      <c r="B64" s="5" t="s">
        <v>65</v>
      </c>
      <c r="C64" s="33">
        <v>180</v>
      </c>
      <c r="D64" s="33"/>
      <c r="E64" s="33">
        <f>C64*100/C67</f>
        <v>87.8048780487805</v>
      </c>
      <c r="F64" s="33"/>
      <c r="G64" s="33"/>
      <c r="H64" s="33">
        <v>29</v>
      </c>
      <c r="I64" s="33"/>
      <c r="J64" s="33">
        <f>H64*100/H67</f>
        <v>90.625</v>
      </c>
      <c r="K64" s="33"/>
      <c r="L64" s="33"/>
      <c r="M64" s="33">
        <f>C64+H64</f>
        <v>209</v>
      </c>
      <c r="N64" s="33"/>
      <c r="O64" s="33">
        <f>M64*100/M67</f>
        <v>88.18565400843882</v>
      </c>
    </row>
    <row r="65" spans="1:15" s="6" customFormat="1" ht="11.25">
      <c r="A65" s="6" t="s">
        <v>226</v>
      </c>
      <c r="B65" s="5" t="s">
        <v>66</v>
      </c>
      <c r="C65" s="33">
        <v>18</v>
      </c>
      <c r="D65" s="33"/>
      <c r="E65" s="33">
        <f>C65*100/C67</f>
        <v>8.78048780487805</v>
      </c>
      <c r="F65" s="33"/>
      <c r="G65" s="33"/>
      <c r="H65" s="33">
        <v>3</v>
      </c>
      <c r="I65" s="33"/>
      <c r="J65" s="33">
        <f>H65*100/H67</f>
        <v>9.375</v>
      </c>
      <c r="K65" s="33"/>
      <c r="L65" s="33"/>
      <c r="M65" s="33">
        <f>C65+H65</f>
        <v>21</v>
      </c>
      <c r="N65" s="33"/>
      <c r="O65" s="33">
        <f>M65*100/M67</f>
        <v>8.860759493670885</v>
      </c>
    </row>
    <row r="66" spans="1:15" s="6" customFormat="1" ht="11.25">
      <c r="A66" s="6" t="s">
        <v>227</v>
      </c>
      <c r="B66" s="6" t="s">
        <v>67</v>
      </c>
      <c r="C66" s="33">
        <v>7</v>
      </c>
      <c r="D66" s="33"/>
      <c r="E66" s="33">
        <f>C66*100/C67</f>
        <v>3.4146341463414633</v>
      </c>
      <c r="F66" s="33"/>
      <c r="G66" s="33"/>
      <c r="H66" s="33">
        <v>0</v>
      </c>
      <c r="I66" s="33"/>
      <c r="J66" s="33">
        <f>H66*100/H67</f>
        <v>0</v>
      </c>
      <c r="K66" s="33"/>
      <c r="L66" s="33"/>
      <c r="M66" s="33">
        <f>C66+H66</f>
        <v>7</v>
      </c>
      <c r="N66" s="33"/>
      <c r="O66" s="33">
        <f>M66*100/M67</f>
        <v>2.9535864978902953</v>
      </c>
    </row>
    <row r="67" spans="1:15" s="6" customFormat="1" ht="11.25">
      <c r="A67" s="5"/>
      <c r="B67" s="5" t="s">
        <v>60</v>
      </c>
      <c r="C67" s="33">
        <f>SUM(C64:C66)</f>
        <v>205</v>
      </c>
      <c r="D67" s="33"/>
      <c r="E67" s="33">
        <f>SUM(E64:E66)</f>
        <v>100.00000000000001</v>
      </c>
      <c r="F67" s="33"/>
      <c r="G67" s="33"/>
      <c r="H67" s="33">
        <f>SUM(H64:H66)</f>
        <v>32</v>
      </c>
      <c r="I67" s="33"/>
      <c r="J67" s="33">
        <f>SUM(J64:J66)</f>
        <v>100</v>
      </c>
      <c r="K67" s="33"/>
      <c r="L67" s="33"/>
      <c r="M67" s="33">
        <f>SUM(M64:M66)</f>
        <v>237</v>
      </c>
      <c r="N67" s="33"/>
      <c r="O67" s="33">
        <f>SUM(O64:O66)</f>
        <v>100</v>
      </c>
    </row>
    <row r="68" spans="1:15" s="6" customFormat="1" ht="3" customHeight="1">
      <c r="A68" s="3"/>
      <c r="B68" s="5"/>
      <c r="C68" s="33">
        <f>SUM(C65:C67)</f>
        <v>230</v>
      </c>
      <c r="D68" s="33"/>
      <c r="E68" s="33">
        <f aca="true" t="shared" si="4" ref="E68:O68">SUM(E65:E67)</f>
        <v>112.19512195121953</v>
      </c>
      <c r="F68" s="33"/>
      <c r="G68" s="33"/>
      <c r="H68" s="33">
        <f t="shared" si="4"/>
        <v>35</v>
      </c>
      <c r="I68" s="33"/>
      <c r="J68" s="33">
        <f t="shared" si="4"/>
        <v>109.375</v>
      </c>
      <c r="K68" s="33"/>
      <c r="L68" s="33"/>
      <c r="M68" s="33">
        <f t="shared" si="4"/>
        <v>265</v>
      </c>
      <c r="N68" s="33"/>
      <c r="O68" s="33">
        <f t="shared" si="4"/>
        <v>111.81434599156118</v>
      </c>
    </row>
    <row r="69" spans="1:15" s="6" customFormat="1" ht="11.25">
      <c r="A69" s="6" t="s">
        <v>228</v>
      </c>
      <c r="B69" s="5" t="s">
        <v>65</v>
      </c>
      <c r="C69" s="33">
        <v>129</v>
      </c>
      <c r="D69" s="33"/>
      <c r="E69" s="33">
        <f>C69*100/C72</f>
        <v>72.47191011235955</v>
      </c>
      <c r="F69" s="33"/>
      <c r="G69" s="33"/>
      <c r="H69" s="33">
        <v>15</v>
      </c>
      <c r="I69" s="33"/>
      <c r="J69" s="33">
        <f>H69*100/H72</f>
        <v>60</v>
      </c>
      <c r="K69" s="33"/>
      <c r="L69" s="33"/>
      <c r="M69" s="33">
        <f>C69+H69</f>
        <v>144</v>
      </c>
      <c r="N69" s="33"/>
      <c r="O69" s="33">
        <f>M69*100/M72</f>
        <v>70.93596059113301</v>
      </c>
    </row>
    <row r="70" spans="1:15" s="6" customFormat="1" ht="11.25">
      <c r="A70" s="6" t="s">
        <v>229</v>
      </c>
      <c r="B70" s="5" t="s">
        <v>66</v>
      </c>
      <c r="C70" s="33">
        <v>38</v>
      </c>
      <c r="D70" s="33"/>
      <c r="E70" s="33">
        <f>C70*100/C72</f>
        <v>21.348314606741575</v>
      </c>
      <c r="F70" s="33"/>
      <c r="G70" s="33"/>
      <c r="H70" s="33">
        <v>8</v>
      </c>
      <c r="I70" s="33"/>
      <c r="J70" s="33">
        <f>H70*100/H72</f>
        <v>32</v>
      </c>
      <c r="K70" s="33"/>
      <c r="L70" s="33"/>
      <c r="M70" s="33">
        <f>C70+H70</f>
        <v>46</v>
      </c>
      <c r="N70" s="33"/>
      <c r="O70" s="33">
        <f>M70*100/M72</f>
        <v>22.660098522167488</v>
      </c>
    </row>
    <row r="71" spans="1:15" s="6" customFormat="1" ht="11.25">
      <c r="A71" s="6" t="s">
        <v>230</v>
      </c>
      <c r="B71" s="6" t="s">
        <v>67</v>
      </c>
      <c r="C71" s="33">
        <v>11</v>
      </c>
      <c r="D71" s="33"/>
      <c r="E71" s="33">
        <f>C71*100/C72</f>
        <v>6.179775280898877</v>
      </c>
      <c r="F71" s="33"/>
      <c r="G71" s="33"/>
      <c r="H71" s="33">
        <v>2</v>
      </c>
      <c r="I71" s="33"/>
      <c r="J71" s="33">
        <f>H71*100/H72</f>
        <v>8</v>
      </c>
      <c r="K71" s="33"/>
      <c r="L71" s="33"/>
      <c r="M71" s="33">
        <f>C71+H71</f>
        <v>13</v>
      </c>
      <c r="N71" s="33"/>
      <c r="O71" s="33">
        <f>M71*100/M72</f>
        <v>6.403940886699507</v>
      </c>
    </row>
    <row r="72" spans="2:15" s="6" customFormat="1" ht="11.25">
      <c r="B72" s="6" t="s">
        <v>60</v>
      </c>
      <c r="C72" s="33">
        <f>SUM(C69:C71)</f>
        <v>178</v>
      </c>
      <c r="D72" s="33"/>
      <c r="E72" s="33">
        <f>SUM(E69:E71)</f>
        <v>100.00000000000001</v>
      </c>
      <c r="F72" s="33"/>
      <c r="G72" s="33"/>
      <c r="H72" s="33">
        <f>SUM(H69:H71)</f>
        <v>25</v>
      </c>
      <c r="I72" s="33"/>
      <c r="J72" s="33">
        <f>SUM(J69:J71)</f>
        <v>100</v>
      </c>
      <c r="K72" s="33"/>
      <c r="L72" s="33"/>
      <c r="M72" s="33">
        <f>SUM(M69:M71)</f>
        <v>203</v>
      </c>
      <c r="N72" s="33"/>
      <c r="O72" s="33">
        <f>SUM(O69:O71)</f>
        <v>100</v>
      </c>
    </row>
    <row r="73" spans="1:16" s="6" customFormat="1" ht="3" customHeight="1">
      <c r="A73" s="20"/>
      <c r="B73" s="20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20"/>
    </row>
    <row r="74" spans="3:15" s="6" customFormat="1" ht="3" customHeight="1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s="8" customFormat="1" ht="11.25">
      <c r="A75" s="16" t="s">
        <v>162</v>
      </c>
      <c r="B75" s="5"/>
      <c r="C75" s="47"/>
      <c r="D75" s="47"/>
      <c r="E75" s="47"/>
      <c r="F75" s="47"/>
      <c r="G75" s="47"/>
      <c r="H75" s="47"/>
      <c r="I75" s="47"/>
      <c r="J75" s="57"/>
      <c r="K75" s="57"/>
      <c r="L75" s="57"/>
      <c r="M75" s="57"/>
      <c r="N75" s="57"/>
      <c r="O75" s="57"/>
    </row>
    <row r="76" spans="1:15" s="6" customFormat="1" ht="11.25">
      <c r="A76" s="6" t="s">
        <v>237</v>
      </c>
      <c r="B76" s="5" t="s">
        <v>62</v>
      </c>
      <c r="C76" s="33">
        <v>215</v>
      </c>
      <c r="D76" s="33"/>
      <c r="E76" s="33">
        <f>C76*100/C79</f>
        <v>88.84297520661157</v>
      </c>
      <c r="F76" s="33"/>
      <c r="G76" s="33"/>
      <c r="H76" s="33">
        <v>42</v>
      </c>
      <c r="I76" s="33"/>
      <c r="J76" s="33">
        <f>H76*100/H79</f>
        <v>82.3529411764706</v>
      </c>
      <c r="K76" s="33"/>
      <c r="L76" s="33"/>
      <c r="M76" s="33">
        <f>C76+H76</f>
        <v>257</v>
      </c>
      <c r="N76" s="33"/>
      <c r="O76" s="33">
        <f>M76*100/M79</f>
        <v>87.71331058020478</v>
      </c>
    </row>
    <row r="77" spans="1:17" s="6" customFormat="1" ht="11.25">
      <c r="A77" s="6" t="s">
        <v>81</v>
      </c>
      <c r="B77" s="6" t="s">
        <v>63</v>
      </c>
      <c r="C77" s="33">
        <v>19</v>
      </c>
      <c r="D77" s="33"/>
      <c r="E77" s="33">
        <f>C77*100/C79</f>
        <v>7.851239669421488</v>
      </c>
      <c r="F77" s="33"/>
      <c r="G77" s="33"/>
      <c r="H77" s="33">
        <v>7</v>
      </c>
      <c r="I77" s="33"/>
      <c r="J77" s="33">
        <f>H77*100/H79</f>
        <v>13.72549019607843</v>
      </c>
      <c r="K77" s="33"/>
      <c r="L77" s="33"/>
      <c r="M77" s="33">
        <f>C77+H77</f>
        <v>26</v>
      </c>
      <c r="N77" s="33"/>
      <c r="O77" s="33">
        <f>M77*100/M79</f>
        <v>8.873720136518772</v>
      </c>
      <c r="Q77" s="33"/>
    </row>
    <row r="78" spans="1:15" s="6" customFormat="1" ht="11.25">
      <c r="A78" s="6" t="s">
        <v>82</v>
      </c>
      <c r="B78" s="6" t="s">
        <v>64</v>
      </c>
      <c r="C78" s="33">
        <v>8</v>
      </c>
      <c r="D78" s="33"/>
      <c r="E78" s="33">
        <f>C78*100/C79</f>
        <v>3.3057851239669422</v>
      </c>
      <c r="F78" s="33"/>
      <c r="G78" s="33"/>
      <c r="H78" s="33">
        <v>2</v>
      </c>
      <c r="I78" s="33"/>
      <c r="J78" s="33">
        <f>H78*100/H79</f>
        <v>3.9215686274509802</v>
      </c>
      <c r="K78" s="33"/>
      <c r="L78" s="33"/>
      <c r="M78" s="33">
        <f>C78+H78</f>
        <v>10</v>
      </c>
      <c r="N78" s="33"/>
      <c r="O78" s="33">
        <f>M78*100/M79</f>
        <v>3.4129692832764507</v>
      </c>
    </row>
    <row r="79" spans="2:15" s="6" customFormat="1" ht="11.25">
      <c r="B79" s="6" t="s">
        <v>60</v>
      </c>
      <c r="C79" s="33">
        <f>SUM(C76:C78)</f>
        <v>242</v>
      </c>
      <c r="D79" s="33"/>
      <c r="E79" s="33">
        <f aca="true" t="shared" si="5" ref="E79:O79">SUM(E76:E78)</f>
        <v>100</v>
      </c>
      <c r="F79" s="33"/>
      <c r="G79" s="33"/>
      <c r="H79" s="33">
        <f t="shared" si="5"/>
        <v>51</v>
      </c>
      <c r="I79" s="33"/>
      <c r="J79" s="33">
        <f t="shared" si="5"/>
        <v>100</v>
      </c>
      <c r="K79" s="33"/>
      <c r="L79" s="33"/>
      <c r="M79" s="33">
        <f t="shared" si="5"/>
        <v>293</v>
      </c>
      <c r="N79" s="33"/>
      <c r="O79" s="33">
        <f t="shared" si="5"/>
        <v>100</v>
      </c>
    </row>
    <row r="80" spans="1:16" s="6" customFormat="1" ht="7.5" customHeight="1">
      <c r="A80" s="7"/>
      <c r="B80" s="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7"/>
    </row>
    <row r="81" spans="3:15" s="6" customFormat="1" ht="11.2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3:15" s="6" customFormat="1" ht="11.2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3:15" s="6" customFormat="1" ht="11.2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3:15" s="6" customFormat="1" ht="11.2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3:15" s="6" customFormat="1" ht="11.2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3:15" s="6" customFormat="1" ht="11.2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3:15" s="6" customFormat="1" ht="11.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3:15" s="6" customFormat="1" ht="11.2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3:15" s="6" customFormat="1" ht="11.2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3:15" s="6" customFormat="1" ht="11.2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04" s="6" customFormat="1" ht="11.25"/>
    <row r="105" s="6" customFormat="1" ht="11.25"/>
    <row r="106" s="6" customFormat="1" ht="11.25"/>
    <row r="107" s="6" customFormat="1" ht="11.25"/>
    <row r="108" s="6" customFormat="1" ht="11.25"/>
    <row r="109" s="6" customFormat="1" ht="11.25"/>
    <row r="110" s="6" customFormat="1" ht="11.25"/>
    <row r="140" spans="8:14" ht="12.75">
      <c r="H140" s="25"/>
      <c r="I140" s="25"/>
      <c r="J140" s="25"/>
      <c r="K140" s="25"/>
      <c r="L140" s="25"/>
      <c r="M140" s="25"/>
      <c r="N140" s="25"/>
    </row>
    <row r="141" spans="8:14" ht="12.75">
      <c r="H141" s="26"/>
      <c r="I141" s="26"/>
      <c r="J141" s="27"/>
      <c r="K141" s="25"/>
      <c r="L141" s="25"/>
      <c r="M141" s="25"/>
      <c r="N141" s="25"/>
    </row>
  </sheetData>
  <sheetProtection password="DE4F" sheet="1" objects="1" scenarios="1"/>
  <printOptions/>
  <pageMargins left="0.5118110236220472" right="0.31496062992125984" top="0.5905511811023623" bottom="0.1968503937007874" header="0.3149606299212598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8"/>
  <dimension ref="A1:T79"/>
  <sheetViews>
    <sheetView showGridLines="0" workbookViewId="0" topLeftCell="A1">
      <selection activeCell="C44" sqref="C44"/>
    </sheetView>
  </sheetViews>
  <sheetFormatPr defaultColWidth="9.140625" defaultRowHeight="12.75"/>
  <cols>
    <col min="1" max="1" width="13.7109375" style="0" customWidth="1"/>
    <col min="2" max="2" width="5.421875" style="0" customWidth="1"/>
    <col min="3" max="4" width="4.421875" style="0" customWidth="1"/>
    <col min="5" max="5" width="1.28515625" style="0" customWidth="1"/>
    <col min="6" max="6" width="3.7109375" style="0" customWidth="1"/>
    <col min="7" max="7" width="4.7109375" style="0" customWidth="1"/>
    <col min="8" max="8" width="3.28125" style="0" customWidth="1"/>
    <col min="9" max="9" width="4.57421875" style="0" customWidth="1"/>
    <col min="10" max="10" width="1.28515625" style="0" customWidth="1"/>
    <col min="11" max="11" width="3.28125" style="0" customWidth="1"/>
    <col min="12" max="12" width="5.140625" style="0" customWidth="1"/>
    <col min="13" max="14" width="4.421875" style="0" customWidth="1"/>
    <col min="15" max="15" width="1.1484375" style="0" customWidth="1"/>
    <col min="16" max="16" width="2.28125" style="0" customWidth="1"/>
    <col min="17" max="17" width="4.7109375" style="0" customWidth="1"/>
    <col min="18" max="18" width="4.00390625" style="0" customWidth="1"/>
    <col min="19" max="19" width="4.421875" style="0" customWidth="1"/>
    <col min="20" max="20" width="0.9921875" style="0" customWidth="1"/>
    <col min="21" max="21" width="2.7109375" style="0" customWidth="1"/>
  </cols>
  <sheetData>
    <row r="1" ht="18">
      <c r="Q1" s="66" t="s">
        <v>149</v>
      </c>
    </row>
    <row r="2" s="92" customFormat="1" ht="12.75" customHeight="1">
      <c r="A2" s="92" t="s">
        <v>271</v>
      </c>
    </row>
    <row r="3" ht="12.75" customHeight="1">
      <c r="Q3" s="66"/>
    </row>
    <row r="4" s="2" customFormat="1" ht="12.75">
      <c r="A4" s="2" t="s">
        <v>124</v>
      </c>
    </row>
    <row r="5" s="2" customFormat="1" ht="12.75">
      <c r="A5" s="2" t="s">
        <v>125</v>
      </c>
    </row>
    <row r="6" spans="1:20" ht="7.5" customHeight="1">
      <c r="A6" s="1"/>
      <c r="O6" s="1"/>
      <c r="P6" s="1"/>
      <c r="Q6" s="1"/>
      <c r="R6" s="1"/>
      <c r="S6" s="1"/>
      <c r="T6" s="1"/>
    </row>
    <row r="7" spans="1:20" s="6" customFormat="1" ht="11.25">
      <c r="A7" s="5" t="s">
        <v>36</v>
      </c>
      <c r="B7" s="10" t="s">
        <v>98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5"/>
      <c r="Q7" s="10" t="s">
        <v>115</v>
      </c>
      <c r="R7" s="10"/>
      <c r="S7" s="10"/>
      <c r="T7" s="10"/>
    </row>
    <row r="8" spans="2:15" s="6" customFormat="1" ht="11.25">
      <c r="B8" s="10" t="s">
        <v>112</v>
      </c>
      <c r="C8" s="10"/>
      <c r="D8" s="10"/>
      <c r="E8" s="10"/>
      <c r="G8" s="10" t="s">
        <v>113</v>
      </c>
      <c r="H8" s="10"/>
      <c r="I8" s="10"/>
      <c r="J8" s="10"/>
      <c r="L8" s="10" t="s">
        <v>116</v>
      </c>
      <c r="M8" s="10"/>
      <c r="N8" s="10"/>
      <c r="O8" s="10"/>
    </row>
    <row r="9" spans="1:20" s="6" customFormat="1" ht="11.25">
      <c r="A9" s="7"/>
      <c r="B9" s="7" t="s">
        <v>114</v>
      </c>
      <c r="C9" s="7"/>
      <c r="D9" s="7" t="s">
        <v>33</v>
      </c>
      <c r="E9" s="7"/>
      <c r="F9" s="7"/>
      <c r="G9" s="7" t="s">
        <v>114</v>
      </c>
      <c r="H9" s="7"/>
      <c r="I9" s="7" t="s">
        <v>33</v>
      </c>
      <c r="J9" s="7"/>
      <c r="K9" s="7"/>
      <c r="L9" s="7" t="s">
        <v>114</v>
      </c>
      <c r="M9" s="7"/>
      <c r="N9" s="7" t="s">
        <v>33</v>
      </c>
      <c r="O9" s="7"/>
      <c r="P9" s="7"/>
      <c r="Q9" s="7" t="s">
        <v>114</v>
      </c>
      <c r="R9" s="7"/>
      <c r="S9" s="7" t="s">
        <v>33</v>
      </c>
      <c r="T9" s="7"/>
    </row>
    <row r="10" s="6" customFormat="1" ht="7.5" customHeight="1"/>
    <row r="11" spans="1:19" s="6" customFormat="1" ht="11.25">
      <c r="A11" s="6" t="s">
        <v>37</v>
      </c>
      <c r="B11" s="33">
        <v>49</v>
      </c>
      <c r="C11" s="33"/>
      <c r="D11" s="33">
        <f>B11*100/Q11</f>
        <v>89.0909090909091</v>
      </c>
      <c r="E11" s="33"/>
      <c r="F11" s="33"/>
      <c r="G11" s="33">
        <v>3</v>
      </c>
      <c r="H11" s="33"/>
      <c r="I11" s="33">
        <f>G11*100/Q11</f>
        <v>5.454545454545454</v>
      </c>
      <c r="J11" s="33"/>
      <c r="K11" s="33"/>
      <c r="L11" s="33">
        <v>3</v>
      </c>
      <c r="N11" s="33">
        <f>L11*100/Q11</f>
        <v>5.454545454545454</v>
      </c>
      <c r="O11" s="33"/>
      <c r="P11" s="33"/>
      <c r="Q11" s="33">
        <f>B11+G11+L11</f>
        <v>55</v>
      </c>
      <c r="R11" s="33"/>
      <c r="S11" s="33">
        <f>D11+I11+N11</f>
        <v>100</v>
      </c>
    </row>
    <row r="12" spans="2:19" s="6" customFormat="1" ht="4.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N12" s="33"/>
      <c r="O12" s="33"/>
      <c r="P12" s="33"/>
      <c r="Q12" s="33"/>
      <c r="R12" s="33"/>
      <c r="S12" s="33"/>
    </row>
    <row r="13" spans="1:19" s="6" customFormat="1" ht="11.25">
      <c r="A13" s="6" t="s">
        <v>38</v>
      </c>
      <c r="B13" s="33">
        <v>29</v>
      </c>
      <c r="C13" s="33"/>
      <c r="D13" s="33">
        <f>B13*100/Q13</f>
        <v>78.37837837837837</v>
      </c>
      <c r="E13" s="33"/>
      <c r="F13" s="33"/>
      <c r="G13" s="33">
        <v>5</v>
      </c>
      <c r="H13" s="33"/>
      <c r="I13" s="33">
        <f>G13*100/Q13</f>
        <v>13.513513513513514</v>
      </c>
      <c r="J13" s="33"/>
      <c r="K13" s="33"/>
      <c r="L13" s="33">
        <v>3</v>
      </c>
      <c r="N13" s="33">
        <f>L13*100/Q13</f>
        <v>8.108108108108109</v>
      </c>
      <c r="O13" s="33"/>
      <c r="P13" s="33"/>
      <c r="Q13" s="33">
        <f>B13+G13+L13</f>
        <v>37</v>
      </c>
      <c r="R13" s="33"/>
      <c r="S13" s="33">
        <f>D13+I13+N13</f>
        <v>100</v>
      </c>
    </row>
    <row r="14" spans="2:19" s="6" customFormat="1" ht="4.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</row>
    <row r="15" spans="1:19" s="6" customFormat="1" ht="11.25">
      <c r="A15" s="6" t="s">
        <v>39</v>
      </c>
      <c r="B15" s="33">
        <v>9</v>
      </c>
      <c r="C15" s="33"/>
      <c r="D15" s="33">
        <f>B15*100/Q15</f>
        <v>60</v>
      </c>
      <c r="E15" s="33"/>
      <c r="F15" s="33"/>
      <c r="G15" s="33">
        <v>4</v>
      </c>
      <c r="H15" s="33"/>
      <c r="I15" s="33">
        <f>G15*100/Q15</f>
        <v>26.666666666666668</v>
      </c>
      <c r="J15" s="33"/>
      <c r="K15" s="33"/>
      <c r="L15" s="33">
        <v>2</v>
      </c>
      <c r="N15" s="33">
        <f>L15*100/Q15</f>
        <v>13.333333333333334</v>
      </c>
      <c r="O15" s="33"/>
      <c r="P15" s="33"/>
      <c r="Q15" s="33">
        <f>B15+G15+L15</f>
        <v>15</v>
      </c>
      <c r="R15" s="33"/>
      <c r="S15" s="33">
        <f>D15+I15+N15</f>
        <v>100</v>
      </c>
    </row>
    <row r="16" spans="2:19" s="6" customFormat="1" ht="4.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</row>
    <row r="17" spans="1:19" s="6" customFormat="1" ht="11.25">
      <c r="A17" s="6" t="s">
        <v>57</v>
      </c>
      <c r="B17" s="33">
        <v>109</v>
      </c>
      <c r="C17" s="33"/>
      <c r="D17" s="33">
        <f>B17*100/Q17</f>
        <v>82.57575757575758</v>
      </c>
      <c r="E17" s="33"/>
      <c r="F17" s="33"/>
      <c r="G17" s="33">
        <v>18</v>
      </c>
      <c r="H17" s="33"/>
      <c r="I17" s="33">
        <f>G17*100/Q17</f>
        <v>13.636363636363637</v>
      </c>
      <c r="J17" s="33"/>
      <c r="K17" s="33"/>
      <c r="L17" s="33">
        <v>5</v>
      </c>
      <c r="N17" s="33">
        <f>L17*100/Q17</f>
        <v>3.787878787878788</v>
      </c>
      <c r="O17" s="33"/>
      <c r="P17" s="33"/>
      <c r="Q17" s="33">
        <f>B17+G17+L17</f>
        <v>132</v>
      </c>
      <c r="R17" s="33"/>
      <c r="S17" s="33">
        <f>D17+I17+N17</f>
        <v>100</v>
      </c>
    </row>
    <row r="18" spans="2:19" s="6" customFormat="1" ht="4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33"/>
      <c r="O18" s="33"/>
      <c r="P18" s="33"/>
      <c r="Q18" s="33"/>
      <c r="R18" s="33"/>
      <c r="S18" s="33"/>
    </row>
    <row r="19" spans="1:19" s="8" customFormat="1" ht="11.25">
      <c r="A19" s="16" t="s">
        <v>60</v>
      </c>
      <c r="B19" s="40">
        <f>SUM(B11:B17)</f>
        <v>196</v>
      </c>
      <c r="C19" s="40"/>
      <c r="D19" s="33">
        <f>B19*100/Q19</f>
        <v>82.00836820083683</v>
      </c>
      <c r="E19" s="40"/>
      <c r="F19" s="40"/>
      <c r="G19" s="40">
        <f>SUM(G11:G17)</f>
        <v>30</v>
      </c>
      <c r="H19" s="40"/>
      <c r="I19" s="33">
        <f>G19*100/Q19</f>
        <v>12.552301255230125</v>
      </c>
      <c r="J19" s="40"/>
      <c r="K19" s="40"/>
      <c r="L19" s="40">
        <f>SUM(L11:L17)</f>
        <v>13</v>
      </c>
      <c r="N19" s="33">
        <f>L19*100/Q19</f>
        <v>5.439330543933054</v>
      </c>
      <c r="O19" s="47"/>
      <c r="P19" s="47"/>
      <c r="Q19" s="40">
        <f>SUM(Q11:Q17)</f>
        <v>239</v>
      </c>
      <c r="R19" s="47"/>
      <c r="S19" s="40">
        <f>D19+I19+N19</f>
        <v>100</v>
      </c>
    </row>
    <row r="20" spans="1:20" s="6" customFormat="1" ht="4.5" customHeight="1">
      <c r="A20" s="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7"/>
    </row>
    <row r="21" s="4" customFormat="1" ht="12"/>
    <row r="22" s="4" customFormat="1" ht="12"/>
    <row r="23" s="2" customFormat="1" ht="12.75">
      <c r="A23" s="2" t="s">
        <v>294</v>
      </c>
    </row>
    <row r="24" s="2" customFormat="1" ht="12.75">
      <c r="A24" s="2" t="s">
        <v>126</v>
      </c>
    </row>
    <row r="25" spans="1:20" ht="7.5" customHeight="1">
      <c r="A25" s="1"/>
      <c r="O25" s="1"/>
      <c r="P25" s="1"/>
      <c r="Q25" s="1"/>
      <c r="R25" s="1"/>
      <c r="S25" s="1"/>
      <c r="T25" s="1"/>
    </row>
    <row r="26" spans="1:20" s="6" customFormat="1" ht="11.25">
      <c r="A26" s="5" t="s">
        <v>36</v>
      </c>
      <c r="B26" s="10" t="s">
        <v>98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"/>
      <c r="Q26" s="10" t="s">
        <v>115</v>
      </c>
      <c r="R26" s="10"/>
      <c r="S26" s="10"/>
      <c r="T26" s="10"/>
    </row>
    <row r="27" spans="2:15" s="6" customFormat="1" ht="11.25">
      <c r="B27" s="10" t="s">
        <v>112</v>
      </c>
      <c r="C27" s="10"/>
      <c r="D27" s="10"/>
      <c r="E27" s="10"/>
      <c r="G27" s="10" t="s">
        <v>113</v>
      </c>
      <c r="H27" s="10"/>
      <c r="I27" s="10"/>
      <c r="J27" s="10"/>
      <c r="L27" s="10" t="s">
        <v>116</v>
      </c>
      <c r="M27" s="10"/>
      <c r="N27" s="10"/>
      <c r="O27" s="10"/>
    </row>
    <row r="28" spans="1:20" s="6" customFormat="1" ht="11.25">
      <c r="A28" s="7"/>
      <c r="B28" s="7" t="s">
        <v>114</v>
      </c>
      <c r="C28" s="7"/>
      <c r="D28" s="7" t="s">
        <v>33</v>
      </c>
      <c r="E28" s="7"/>
      <c r="F28" s="7"/>
      <c r="G28" s="7" t="s">
        <v>114</v>
      </c>
      <c r="H28" s="7"/>
      <c r="I28" s="7" t="s">
        <v>33</v>
      </c>
      <c r="J28" s="7"/>
      <c r="K28" s="7"/>
      <c r="L28" s="7" t="s">
        <v>114</v>
      </c>
      <c r="M28" s="7"/>
      <c r="N28" s="7" t="s">
        <v>33</v>
      </c>
      <c r="O28" s="7"/>
      <c r="P28" s="7"/>
      <c r="Q28" s="7" t="s">
        <v>114</v>
      </c>
      <c r="R28" s="7"/>
      <c r="S28" s="7" t="s">
        <v>33</v>
      </c>
      <c r="T28" s="7"/>
    </row>
    <row r="29" s="6" customFormat="1" ht="7.5" customHeight="1"/>
    <row r="30" spans="1:19" s="6" customFormat="1" ht="11.25">
      <c r="A30" s="6" t="s">
        <v>37</v>
      </c>
      <c r="B30" s="33">
        <v>41</v>
      </c>
      <c r="C30" s="33"/>
      <c r="D30" s="33">
        <f>B30*100/Q30</f>
        <v>89.1304347826087</v>
      </c>
      <c r="E30" s="33"/>
      <c r="F30" s="33"/>
      <c r="G30" s="33">
        <v>5</v>
      </c>
      <c r="H30" s="33"/>
      <c r="I30" s="33">
        <f>G30*100/Q30</f>
        <v>10.869565217391305</v>
      </c>
      <c r="J30" s="33"/>
      <c r="K30" s="33"/>
      <c r="L30" s="33">
        <v>0</v>
      </c>
      <c r="N30" s="33">
        <f>L30*100/Q30</f>
        <v>0</v>
      </c>
      <c r="O30" s="33"/>
      <c r="P30" s="33"/>
      <c r="Q30" s="33">
        <f>B30+G30+L30</f>
        <v>46</v>
      </c>
      <c r="R30" s="33"/>
      <c r="S30" s="33">
        <f>D30+I30+N30</f>
        <v>100</v>
      </c>
    </row>
    <row r="31" spans="2:19" s="6" customFormat="1" ht="4.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N31" s="33"/>
      <c r="O31" s="33"/>
      <c r="P31" s="33"/>
      <c r="Q31" s="33"/>
      <c r="R31" s="33"/>
      <c r="S31" s="33"/>
    </row>
    <row r="32" spans="1:19" s="6" customFormat="1" ht="11.25">
      <c r="A32" s="6" t="s">
        <v>38</v>
      </c>
      <c r="B32" s="33">
        <v>28</v>
      </c>
      <c r="C32" s="33"/>
      <c r="D32" s="33">
        <f aca="true" t="shared" si="0" ref="D32:D38">B32*100/Q32</f>
        <v>93.33333333333333</v>
      </c>
      <c r="E32" s="33"/>
      <c r="F32" s="33"/>
      <c r="G32" s="33">
        <v>2</v>
      </c>
      <c r="H32" s="33"/>
      <c r="I32" s="33">
        <f aca="true" t="shared" si="1" ref="I32:I38">G32*100/Q32</f>
        <v>6.666666666666667</v>
      </c>
      <c r="J32" s="33"/>
      <c r="K32" s="33"/>
      <c r="L32" s="33">
        <v>0</v>
      </c>
      <c r="N32" s="33">
        <f aca="true" t="shared" si="2" ref="N32:N38">L32*100/Q32</f>
        <v>0</v>
      </c>
      <c r="O32" s="33"/>
      <c r="P32" s="33"/>
      <c r="Q32" s="33">
        <f>B32+G32+L32</f>
        <v>30</v>
      </c>
      <c r="R32" s="33"/>
      <c r="S32" s="33">
        <f>D32+I32+N32</f>
        <v>100</v>
      </c>
    </row>
    <row r="33" spans="2:19" s="6" customFormat="1" ht="4.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N33" s="33"/>
      <c r="O33" s="33"/>
      <c r="P33" s="33"/>
      <c r="Q33" s="33"/>
      <c r="R33" s="33"/>
      <c r="S33" s="33"/>
    </row>
    <row r="34" spans="1:19" s="6" customFormat="1" ht="11.25">
      <c r="A34" s="6" t="s">
        <v>39</v>
      </c>
      <c r="B34" s="33">
        <v>7</v>
      </c>
      <c r="C34" s="33"/>
      <c r="D34" s="33">
        <f t="shared" si="0"/>
        <v>50</v>
      </c>
      <c r="E34" s="33"/>
      <c r="F34" s="33"/>
      <c r="G34" s="33">
        <v>6</v>
      </c>
      <c r="H34" s="33"/>
      <c r="I34" s="33">
        <f t="shared" si="1"/>
        <v>42.857142857142854</v>
      </c>
      <c r="J34" s="33"/>
      <c r="K34" s="33"/>
      <c r="L34" s="33">
        <v>1</v>
      </c>
      <c r="N34" s="33">
        <f t="shared" si="2"/>
        <v>7.142857142857143</v>
      </c>
      <c r="O34" s="33"/>
      <c r="P34" s="33"/>
      <c r="Q34" s="33">
        <f>B34+G34+L34</f>
        <v>14</v>
      </c>
      <c r="R34" s="33"/>
      <c r="S34" s="33">
        <f>D34+I34+N34</f>
        <v>100</v>
      </c>
    </row>
    <row r="35" spans="2:19" s="6" customFormat="1" ht="4.5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N35" s="33"/>
      <c r="O35" s="33"/>
      <c r="P35" s="33"/>
      <c r="Q35" s="33"/>
      <c r="R35" s="33"/>
      <c r="S35" s="33"/>
    </row>
    <row r="36" spans="1:19" s="6" customFormat="1" ht="11.25">
      <c r="A36" s="6" t="s">
        <v>57</v>
      </c>
      <c r="B36" s="33">
        <v>94</v>
      </c>
      <c r="C36" s="33"/>
      <c r="D36" s="33">
        <f t="shared" si="0"/>
        <v>87.03703703703704</v>
      </c>
      <c r="E36" s="33"/>
      <c r="F36" s="33"/>
      <c r="G36" s="33">
        <v>14</v>
      </c>
      <c r="H36" s="33"/>
      <c r="I36" s="33">
        <f t="shared" si="1"/>
        <v>12.962962962962964</v>
      </c>
      <c r="J36" s="33"/>
      <c r="K36" s="33"/>
      <c r="L36" s="33">
        <v>0</v>
      </c>
      <c r="N36" s="33">
        <f t="shared" si="2"/>
        <v>0</v>
      </c>
      <c r="O36" s="33"/>
      <c r="P36" s="33"/>
      <c r="Q36" s="33">
        <f>B36+G36+L36</f>
        <v>108</v>
      </c>
      <c r="R36" s="33"/>
      <c r="S36" s="33">
        <f>D36+I36+N36</f>
        <v>100</v>
      </c>
    </row>
    <row r="37" spans="2:19" s="6" customFormat="1" ht="4.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N37" s="33"/>
      <c r="O37" s="33"/>
      <c r="P37" s="33"/>
      <c r="Q37" s="33"/>
      <c r="R37" s="33"/>
      <c r="S37" s="33"/>
    </row>
    <row r="38" spans="1:19" s="8" customFormat="1" ht="11.25">
      <c r="A38" s="16" t="s">
        <v>120</v>
      </c>
      <c r="B38" s="40">
        <f>SUM(B30:B36)</f>
        <v>170</v>
      </c>
      <c r="C38" s="40"/>
      <c r="D38" s="33">
        <f t="shared" si="0"/>
        <v>85.85858585858585</v>
      </c>
      <c r="E38" s="40"/>
      <c r="F38" s="40"/>
      <c r="G38" s="40">
        <f>SUM(G30:G36)</f>
        <v>27</v>
      </c>
      <c r="H38" s="40"/>
      <c r="I38" s="33">
        <f t="shared" si="1"/>
        <v>13.636363636363637</v>
      </c>
      <c r="J38" s="40"/>
      <c r="K38" s="40"/>
      <c r="L38" s="40">
        <f>SUM(L30:L36)</f>
        <v>1</v>
      </c>
      <c r="N38" s="33">
        <f t="shared" si="2"/>
        <v>0.5050505050505051</v>
      </c>
      <c r="O38" s="47"/>
      <c r="P38" s="47"/>
      <c r="Q38" s="40">
        <f>SUM(Q30:Q36)</f>
        <v>198</v>
      </c>
      <c r="R38" s="47"/>
      <c r="S38" s="40">
        <f>D38+I38+N38</f>
        <v>100</v>
      </c>
    </row>
    <row r="39" spans="1:20" s="6" customFormat="1" ht="4.5" customHeight="1">
      <c r="A39" s="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7"/>
    </row>
    <row r="40" s="4" customFormat="1" ht="12"/>
    <row r="42" ht="12.75">
      <c r="A42" s="2" t="s">
        <v>240</v>
      </c>
    </row>
    <row r="43" ht="12.75">
      <c r="A43" s="2" t="s">
        <v>241</v>
      </c>
    </row>
    <row r="44" s="2" customFormat="1" ht="12.75">
      <c r="A44" s="2" t="s">
        <v>128</v>
      </c>
    </row>
    <row r="45" spans="1:20" ht="7.5" customHeight="1">
      <c r="A45" s="1"/>
      <c r="O45" s="1"/>
      <c r="P45" s="1"/>
      <c r="Q45" s="1"/>
      <c r="R45" s="1"/>
      <c r="S45" s="1"/>
      <c r="T45" s="1"/>
    </row>
    <row r="46" spans="1:20" s="6" customFormat="1" ht="11.25">
      <c r="A46" s="5" t="s">
        <v>36</v>
      </c>
      <c r="B46" s="10" t="s">
        <v>98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5"/>
      <c r="Q46" s="10" t="s">
        <v>115</v>
      </c>
      <c r="R46" s="10"/>
      <c r="S46" s="10"/>
      <c r="T46" s="10"/>
    </row>
    <row r="47" spans="2:15" s="6" customFormat="1" ht="11.25">
      <c r="B47" s="10" t="s">
        <v>112</v>
      </c>
      <c r="C47" s="10"/>
      <c r="D47" s="10"/>
      <c r="E47" s="10"/>
      <c r="G47" s="10" t="s">
        <v>113</v>
      </c>
      <c r="H47" s="10"/>
      <c r="I47" s="10"/>
      <c r="J47" s="10"/>
      <c r="L47" s="10" t="s">
        <v>116</v>
      </c>
      <c r="M47" s="10"/>
      <c r="N47" s="10"/>
      <c r="O47" s="10"/>
    </row>
    <row r="48" spans="1:20" s="6" customFormat="1" ht="11.25">
      <c r="A48" s="7"/>
      <c r="B48" s="7" t="s">
        <v>114</v>
      </c>
      <c r="C48" s="7"/>
      <c r="D48" s="7" t="s">
        <v>33</v>
      </c>
      <c r="E48" s="7"/>
      <c r="F48" s="7"/>
      <c r="G48" s="7" t="s">
        <v>114</v>
      </c>
      <c r="H48" s="7"/>
      <c r="I48" s="7" t="s">
        <v>33</v>
      </c>
      <c r="J48" s="7"/>
      <c r="K48" s="7"/>
      <c r="L48" s="7" t="s">
        <v>114</v>
      </c>
      <c r="M48" s="7"/>
      <c r="N48" s="7" t="s">
        <v>33</v>
      </c>
      <c r="O48" s="7"/>
      <c r="P48" s="7"/>
      <c r="Q48" s="7" t="s">
        <v>114</v>
      </c>
      <c r="R48" s="7"/>
      <c r="S48" s="7" t="s">
        <v>33</v>
      </c>
      <c r="T48" s="7"/>
    </row>
    <row r="49" s="6" customFormat="1" ht="7.5" customHeight="1"/>
    <row r="50" spans="1:19" s="6" customFormat="1" ht="11.25">
      <c r="A50" s="6" t="s">
        <v>37</v>
      </c>
      <c r="B50" s="33">
        <v>43</v>
      </c>
      <c r="C50" s="33"/>
      <c r="D50" s="33">
        <f>B50*100/Q50</f>
        <v>79.62962962962963</v>
      </c>
      <c r="E50" s="33"/>
      <c r="F50" s="33"/>
      <c r="G50" s="33">
        <v>7</v>
      </c>
      <c r="H50" s="33"/>
      <c r="I50" s="33">
        <f>G50*100/Q50</f>
        <v>12.962962962962964</v>
      </c>
      <c r="J50" s="33"/>
      <c r="K50" s="33"/>
      <c r="L50" s="33">
        <v>4</v>
      </c>
      <c r="N50" s="33">
        <f>L50*100/Q50</f>
        <v>7.407407407407407</v>
      </c>
      <c r="O50" s="33"/>
      <c r="P50" s="33"/>
      <c r="Q50" s="33">
        <f>B50+G50+L50</f>
        <v>54</v>
      </c>
      <c r="R50" s="33"/>
      <c r="S50" s="33">
        <f>D50+I50+N50</f>
        <v>100</v>
      </c>
    </row>
    <row r="51" spans="2:19" s="6" customFormat="1" ht="4.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N51" s="33"/>
      <c r="O51" s="33"/>
      <c r="P51" s="33"/>
      <c r="Q51" s="33"/>
      <c r="R51" s="33"/>
      <c r="S51" s="33"/>
    </row>
    <row r="52" spans="1:19" s="6" customFormat="1" ht="11.25">
      <c r="A52" s="6" t="s">
        <v>38</v>
      </c>
      <c r="B52" s="33">
        <v>30</v>
      </c>
      <c r="C52" s="33"/>
      <c r="D52" s="33">
        <f>B52*100/Q52</f>
        <v>85.71428571428571</v>
      </c>
      <c r="E52" s="33"/>
      <c r="F52" s="33"/>
      <c r="G52" s="33">
        <v>4</v>
      </c>
      <c r="H52" s="33"/>
      <c r="I52" s="33">
        <f>G52*100/Q52</f>
        <v>11.428571428571429</v>
      </c>
      <c r="J52" s="33"/>
      <c r="K52" s="33"/>
      <c r="L52" s="33">
        <v>1</v>
      </c>
      <c r="N52" s="33">
        <f>L52*100/Q52</f>
        <v>2.857142857142857</v>
      </c>
      <c r="O52" s="33"/>
      <c r="P52" s="33"/>
      <c r="Q52" s="33">
        <f>B52+G52+L52</f>
        <v>35</v>
      </c>
      <c r="R52" s="33"/>
      <c r="S52" s="33">
        <f>D52+I52+N52</f>
        <v>100</v>
      </c>
    </row>
    <row r="53" spans="2:19" s="6" customFormat="1" ht="4.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N53" s="33"/>
      <c r="O53" s="33"/>
      <c r="P53" s="33"/>
      <c r="Q53" s="33"/>
      <c r="R53" s="33"/>
      <c r="S53" s="33"/>
    </row>
    <row r="54" spans="1:19" s="6" customFormat="1" ht="11.25">
      <c r="A54" s="6" t="s">
        <v>39</v>
      </c>
      <c r="B54" s="33">
        <v>14</v>
      </c>
      <c r="C54" s="33"/>
      <c r="D54" s="33">
        <f>B54*100/Q54</f>
        <v>73.6842105263158</v>
      </c>
      <c r="E54" s="33"/>
      <c r="F54" s="33"/>
      <c r="G54" s="33">
        <v>1</v>
      </c>
      <c r="H54" s="33"/>
      <c r="I54" s="33">
        <f>G54*100/Q54</f>
        <v>5.2631578947368425</v>
      </c>
      <c r="J54" s="33"/>
      <c r="K54" s="33"/>
      <c r="L54" s="33">
        <v>4</v>
      </c>
      <c r="N54" s="33">
        <f>L54*100/Q54</f>
        <v>21.05263157894737</v>
      </c>
      <c r="O54" s="33"/>
      <c r="P54" s="33"/>
      <c r="Q54" s="33">
        <f>B54+G54+L54</f>
        <v>19</v>
      </c>
      <c r="R54" s="33"/>
      <c r="S54" s="33">
        <f>D54+I54+N54</f>
        <v>100</v>
      </c>
    </row>
    <row r="55" spans="2:19" s="6" customFormat="1" ht="4.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N55" s="33"/>
      <c r="O55" s="33"/>
      <c r="P55" s="33"/>
      <c r="Q55" s="33"/>
      <c r="R55" s="33"/>
      <c r="S55" s="33"/>
    </row>
    <row r="56" spans="1:19" s="6" customFormat="1" ht="11.25">
      <c r="A56" s="6" t="s">
        <v>57</v>
      </c>
      <c r="B56" s="33">
        <v>122</v>
      </c>
      <c r="C56" s="33"/>
      <c r="D56" s="33">
        <f>B56*100/Q56</f>
        <v>84.72222222222223</v>
      </c>
      <c r="E56" s="33"/>
      <c r="F56" s="33"/>
      <c r="G56" s="33">
        <v>20</v>
      </c>
      <c r="H56" s="33"/>
      <c r="I56" s="33">
        <f>G56*100/Q56</f>
        <v>13.88888888888889</v>
      </c>
      <c r="J56" s="33"/>
      <c r="K56" s="33"/>
      <c r="L56" s="33">
        <v>2</v>
      </c>
      <c r="N56" s="33">
        <f>L56*100/Q56</f>
        <v>1.3888888888888888</v>
      </c>
      <c r="O56" s="33"/>
      <c r="P56" s="33"/>
      <c r="Q56" s="33">
        <f>B56+G56+L56</f>
        <v>144</v>
      </c>
      <c r="R56" s="33"/>
      <c r="S56" s="33">
        <f>D56+I56+N56</f>
        <v>100</v>
      </c>
    </row>
    <row r="57" spans="2:19" s="6" customFormat="1" ht="4.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N57" s="33"/>
      <c r="O57" s="33"/>
      <c r="P57" s="33"/>
      <c r="Q57" s="33"/>
      <c r="R57" s="33"/>
      <c r="S57" s="33"/>
    </row>
    <row r="58" spans="1:19" s="8" customFormat="1" ht="11.25">
      <c r="A58" s="16" t="s">
        <v>120</v>
      </c>
      <c r="B58" s="40">
        <f>SUM(B50:B56)</f>
        <v>209</v>
      </c>
      <c r="C58" s="40"/>
      <c r="D58" s="33">
        <f>B58*100/Q58</f>
        <v>82.93650793650794</v>
      </c>
      <c r="E58" s="40"/>
      <c r="F58" s="40"/>
      <c r="G58" s="40">
        <f>SUM(G50:G56)</f>
        <v>32</v>
      </c>
      <c r="H58" s="40"/>
      <c r="I58" s="33">
        <f>G58*100/Q58</f>
        <v>12.698412698412698</v>
      </c>
      <c r="J58" s="40"/>
      <c r="K58" s="40"/>
      <c r="L58" s="40">
        <f>SUM(L50:L56)</f>
        <v>11</v>
      </c>
      <c r="N58" s="33">
        <f>L58*100/Q58</f>
        <v>4.365079365079365</v>
      </c>
      <c r="O58" s="47"/>
      <c r="P58" s="47"/>
      <c r="Q58" s="40">
        <f>SUM(Q50:Q56)</f>
        <v>252</v>
      </c>
      <c r="R58" s="47"/>
      <c r="S58" s="40">
        <f>D58+I58+N58</f>
        <v>100</v>
      </c>
    </row>
    <row r="59" spans="1:20" s="6" customFormat="1" ht="4.5" customHeight="1">
      <c r="A59" s="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7"/>
    </row>
    <row r="60" s="4" customFormat="1" ht="12"/>
    <row r="62" s="2" customFormat="1" ht="12.75">
      <c r="A62" s="2" t="s">
        <v>242</v>
      </c>
    </row>
    <row r="63" s="2" customFormat="1" ht="12.75">
      <c r="A63" s="2" t="s">
        <v>127</v>
      </c>
    </row>
    <row r="64" s="2" customFormat="1" ht="12.75">
      <c r="A64" s="2" t="s">
        <v>129</v>
      </c>
    </row>
    <row r="65" spans="1:20" ht="7.5" customHeight="1">
      <c r="A65" s="1"/>
      <c r="O65" s="1"/>
      <c r="P65" s="1"/>
      <c r="Q65" s="1"/>
      <c r="R65" s="1"/>
      <c r="S65" s="1"/>
      <c r="T65" s="1"/>
    </row>
    <row r="66" spans="1:20" s="6" customFormat="1" ht="11.25">
      <c r="A66" s="5" t="s">
        <v>36</v>
      </c>
      <c r="B66" s="10" t="s">
        <v>98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5"/>
      <c r="Q66" s="10" t="s">
        <v>115</v>
      </c>
      <c r="R66" s="10"/>
      <c r="S66" s="10"/>
      <c r="T66" s="10"/>
    </row>
    <row r="67" spans="2:15" s="6" customFormat="1" ht="11.25">
      <c r="B67" s="10" t="s">
        <v>112</v>
      </c>
      <c r="C67" s="10"/>
      <c r="D67" s="10"/>
      <c r="E67" s="10"/>
      <c r="G67" s="10" t="s">
        <v>113</v>
      </c>
      <c r="H67" s="10"/>
      <c r="I67" s="10"/>
      <c r="J67" s="10"/>
      <c r="L67" s="10" t="s">
        <v>116</v>
      </c>
      <c r="M67" s="10"/>
      <c r="N67" s="10"/>
      <c r="O67" s="10"/>
    </row>
    <row r="68" spans="1:20" s="6" customFormat="1" ht="11.25">
      <c r="A68" s="7"/>
      <c r="B68" s="7" t="s">
        <v>114</v>
      </c>
      <c r="C68" s="7"/>
      <c r="D68" s="7" t="s">
        <v>33</v>
      </c>
      <c r="E68" s="7"/>
      <c r="F68" s="7"/>
      <c r="G68" s="7" t="s">
        <v>114</v>
      </c>
      <c r="H68" s="7"/>
      <c r="I68" s="7" t="s">
        <v>33</v>
      </c>
      <c r="J68" s="7"/>
      <c r="K68" s="7"/>
      <c r="L68" s="7" t="s">
        <v>114</v>
      </c>
      <c r="M68" s="7"/>
      <c r="N68" s="7" t="s">
        <v>33</v>
      </c>
      <c r="O68" s="7"/>
      <c r="P68" s="7"/>
      <c r="Q68" s="7" t="s">
        <v>114</v>
      </c>
      <c r="R68" s="7"/>
      <c r="S68" s="7" t="s">
        <v>33</v>
      </c>
      <c r="T68" s="7"/>
    </row>
    <row r="69" s="6" customFormat="1" ht="7.5" customHeight="1"/>
    <row r="70" spans="1:19" s="6" customFormat="1" ht="11.25">
      <c r="A70" s="6" t="s">
        <v>37</v>
      </c>
      <c r="B70" s="33">
        <v>47</v>
      </c>
      <c r="C70" s="33"/>
      <c r="D70" s="33">
        <f>B70*100/Q70</f>
        <v>88.67924528301887</v>
      </c>
      <c r="E70" s="33"/>
      <c r="F70" s="33"/>
      <c r="G70" s="33">
        <v>6</v>
      </c>
      <c r="H70" s="33"/>
      <c r="I70" s="33">
        <f>G70*100/Q70</f>
        <v>11.320754716981131</v>
      </c>
      <c r="J70" s="33"/>
      <c r="K70" s="33"/>
      <c r="L70" s="33">
        <v>0</v>
      </c>
      <c r="N70" s="33">
        <f>L70*100/Q70</f>
        <v>0</v>
      </c>
      <c r="O70" s="33"/>
      <c r="P70" s="33"/>
      <c r="Q70" s="33">
        <f>B70+G70+L70</f>
        <v>53</v>
      </c>
      <c r="R70" s="33"/>
      <c r="S70" s="33">
        <f>D70+I70+N70</f>
        <v>100</v>
      </c>
    </row>
    <row r="71" spans="2:19" s="6" customFormat="1" ht="4.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N71" s="33"/>
      <c r="O71" s="33"/>
      <c r="P71" s="33"/>
      <c r="Q71" s="33"/>
      <c r="R71" s="33"/>
      <c r="S71" s="33"/>
    </row>
    <row r="72" spans="1:19" s="6" customFormat="1" ht="11.25">
      <c r="A72" s="6" t="s">
        <v>38</v>
      </c>
      <c r="B72" s="33">
        <v>31</v>
      </c>
      <c r="C72" s="33"/>
      <c r="D72" s="33">
        <f aca="true" t="shared" si="3" ref="D72:D78">B72*100/Q72</f>
        <v>86.11111111111111</v>
      </c>
      <c r="E72" s="33"/>
      <c r="F72" s="33"/>
      <c r="G72" s="33">
        <v>5</v>
      </c>
      <c r="H72" s="33"/>
      <c r="I72" s="33">
        <f aca="true" t="shared" si="4" ref="I72:I78">G72*100/Q72</f>
        <v>13.88888888888889</v>
      </c>
      <c r="J72" s="33"/>
      <c r="K72" s="33"/>
      <c r="L72" s="33">
        <v>0</v>
      </c>
      <c r="N72" s="33">
        <f aca="true" t="shared" si="5" ref="N72:N78">L72*100/Q72</f>
        <v>0</v>
      </c>
      <c r="O72" s="33"/>
      <c r="P72" s="33"/>
      <c r="Q72" s="33">
        <f>B72+G72+L72</f>
        <v>36</v>
      </c>
      <c r="R72" s="33"/>
      <c r="S72" s="33">
        <f>D72+I72+N72</f>
        <v>100</v>
      </c>
    </row>
    <row r="73" spans="2:19" s="6" customFormat="1" ht="4.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N73" s="33"/>
      <c r="O73" s="33"/>
      <c r="P73" s="33"/>
      <c r="Q73" s="33"/>
      <c r="R73" s="33"/>
      <c r="S73" s="33"/>
    </row>
    <row r="74" spans="1:19" s="6" customFormat="1" ht="11.25">
      <c r="A74" s="6" t="s">
        <v>39</v>
      </c>
      <c r="B74" s="33">
        <v>15</v>
      </c>
      <c r="C74" s="33"/>
      <c r="D74" s="33">
        <f t="shared" si="3"/>
        <v>88.23529411764706</v>
      </c>
      <c r="E74" s="33"/>
      <c r="F74" s="33"/>
      <c r="G74" s="33">
        <v>2</v>
      </c>
      <c r="H74" s="33"/>
      <c r="I74" s="33">
        <f t="shared" si="4"/>
        <v>11.764705882352942</v>
      </c>
      <c r="J74" s="33"/>
      <c r="K74" s="33"/>
      <c r="L74" s="33">
        <v>0</v>
      </c>
      <c r="N74" s="33">
        <f t="shared" si="5"/>
        <v>0</v>
      </c>
      <c r="O74" s="33"/>
      <c r="P74" s="33"/>
      <c r="Q74" s="33">
        <f>B74+G74+L74</f>
        <v>17</v>
      </c>
      <c r="R74" s="33"/>
      <c r="S74" s="33">
        <f>D74+I74+N74</f>
        <v>100</v>
      </c>
    </row>
    <row r="75" spans="2:19" s="6" customFormat="1" ht="4.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N75" s="33"/>
      <c r="O75" s="33"/>
      <c r="P75" s="33"/>
      <c r="Q75" s="33"/>
      <c r="R75" s="33"/>
      <c r="S75" s="33"/>
    </row>
    <row r="76" spans="1:19" s="6" customFormat="1" ht="11.25">
      <c r="A76" s="6" t="s">
        <v>57</v>
      </c>
      <c r="B76" s="33">
        <v>129</v>
      </c>
      <c r="C76" s="33"/>
      <c r="D76" s="33">
        <f t="shared" si="3"/>
        <v>87.16216216216216</v>
      </c>
      <c r="E76" s="33"/>
      <c r="F76" s="33"/>
      <c r="G76" s="33">
        <v>19</v>
      </c>
      <c r="H76" s="33"/>
      <c r="I76" s="33">
        <f t="shared" si="4"/>
        <v>12.837837837837839</v>
      </c>
      <c r="J76" s="33"/>
      <c r="K76" s="33"/>
      <c r="L76" s="33">
        <v>0</v>
      </c>
      <c r="N76" s="33">
        <f t="shared" si="5"/>
        <v>0</v>
      </c>
      <c r="O76" s="33"/>
      <c r="P76" s="33"/>
      <c r="Q76" s="33">
        <f>B76+G76+L76</f>
        <v>148</v>
      </c>
      <c r="R76" s="33"/>
      <c r="S76" s="33">
        <f>D76+I76+N76</f>
        <v>100</v>
      </c>
    </row>
    <row r="77" spans="2:19" s="6" customFormat="1" ht="4.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N77" s="33"/>
      <c r="O77" s="33"/>
      <c r="P77" s="33"/>
      <c r="Q77" s="33"/>
      <c r="R77" s="33"/>
      <c r="S77" s="33"/>
    </row>
    <row r="78" spans="1:19" s="8" customFormat="1" ht="11.25">
      <c r="A78" s="16" t="s">
        <v>60</v>
      </c>
      <c r="B78" s="40">
        <f>SUM(B70:B76)</f>
        <v>222</v>
      </c>
      <c r="C78" s="40"/>
      <c r="D78" s="33">
        <f t="shared" si="3"/>
        <v>87.4015748031496</v>
      </c>
      <c r="E78" s="40"/>
      <c r="F78" s="40"/>
      <c r="G78" s="40">
        <f>SUM(G70:G76)</f>
        <v>32</v>
      </c>
      <c r="H78" s="40"/>
      <c r="I78" s="33">
        <f t="shared" si="4"/>
        <v>12.598425196850394</v>
      </c>
      <c r="J78" s="40"/>
      <c r="K78" s="40"/>
      <c r="L78" s="40">
        <f>SUM(L70:L76)</f>
        <v>0</v>
      </c>
      <c r="N78" s="33">
        <f t="shared" si="5"/>
        <v>0</v>
      </c>
      <c r="O78" s="47"/>
      <c r="P78" s="47"/>
      <c r="Q78" s="40">
        <f>SUM(Q70:Q76)</f>
        <v>254</v>
      </c>
      <c r="R78" s="47"/>
      <c r="S78" s="40">
        <f>D78+I78+N78</f>
        <v>100</v>
      </c>
    </row>
    <row r="79" spans="1:20" s="6" customFormat="1" ht="4.5" customHeight="1">
      <c r="A79" s="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7"/>
    </row>
    <row r="80" s="4" customFormat="1" ht="12"/>
  </sheetData>
  <sheetProtection password="DE4F" sheet="1" objects="1" scenarios="1"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Ann-Christine Palmgren</dc:creator>
  <cp:keywords/>
  <dc:description/>
  <cp:lastModifiedBy>Lotta Hedeby</cp:lastModifiedBy>
  <cp:lastPrinted>2004-03-01T10:00:50Z</cp:lastPrinted>
  <dcterms:created xsi:type="dcterms:W3CDTF">2001-10-02T09:15:27Z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